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sleidy\Desktop\COPIA SEGURIDAD 16-01-2022\2024\CARTAGO VALLE\PLAN DE DESARROLLO MUNICIPAL 2024-2027\1 LISTA\7 Plan Plurianual de Inversiones con la matriz de inversiones\"/>
    </mc:Choice>
  </mc:AlternateContent>
  <bookViews>
    <workbookView xWindow="0" yWindow="0" windowWidth="19200" windowHeight="4980" firstSheet="1" activeTab="7"/>
  </bookViews>
  <sheets>
    <sheet name="Hoja1" sheetId="1" r:id="rId1"/>
    <sheet name="Hoja2" sheetId="3" r:id="rId2"/>
    <sheet name="td" sheetId="4" r:id="rId3"/>
    <sheet name="Hoja5" sheetId="6" r:id="rId4"/>
    <sheet name="plan fro x vig" sheetId="7" r:id="rId5"/>
    <sheet name="Hoja11" sheetId="16" r:id="rId6"/>
    <sheet name="E.Ps Gastos a 23 Abril" sheetId="2" r:id="rId7"/>
    <sheet name="PPI INICIAL Y DEFINITIVO" sheetId="15" r:id="rId8"/>
    <sheet name="Hoja13" sheetId="18" r:id="rId9"/>
  </sheets>
  <definedNames>
    <definedName name="_xlnm._FilterDatabase" localSheetId="6" hidden="1">'E.Ps Gastos a 23 Abril'!$A$1:$AE$447</definedName>
    <definedName name="_xlnm._FilterDatabase" localSheetId="0" hidden="1">Hoja1!$A$6:$W$1267</definedName>
  </definedNames>
  <calcPr calcId="191029"/>
  <pivotCaches>
    <pivotCache cacheId="0" r:id="rId10"/>
    <pivotCache cacheId="1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8" i="15" l="1"/>
  <c r="H108" i="15"/>
  <c r="H14" i="15"/>
  <c r="K16" i="15"/>
  <c r="K14" i="15" s="1"/>
  <c r="J16" i="15"/>
  <c r="J14" i="15" s="1"/>
  <c r="I16" i="15"/>
  <c r="I14" i="15" s="1"/>
  <c r="I70" i="15"/>
  <c r="J70" i="15"/>
  <c r="K70" i="15"/>
  <c r="H70" i="15"/>
  <c r="I59" i="15"/>
  <c r="J59" i="15"/>
  <c r="K59" i="15"/>
  <c r="H59" i="15"/>
  <c r="I55" i="15"/>
  <c r="J55" i="15"/>
  <c r="K55" i="15"/>
  <c r="H55" i="15"/>
  <c r="H50" i="15"/>
  <c r="I41" i="15"/>
  <c r="J41" i="15"/>
  <c r="K41" i="15"/>
  <c r="H41" i="15"/>
  <c r="K27" i="15"/>
  <c r="H27" i="15"/>
  <c r="I25" i="15"/>
  <c r="J25" i="15"/>
  <c r="K25" i="15"/>
  <c r="H25" i="15"/>
  <c r="I22" i="15"/>
  <c r="J22" i="15"/>
  <c r="K22" i="15"/>
  <c r="H22" i="15"/>
  <c r="I10" i="15"/>
  <c r="J10" i="15"/>
  <c r="K10" i="15"/>
  <c r="H10" i="15"/>
  <c r="I74" i="15"/>
  <c r="J74" i="15"/>
  <c r="K74" i="15"/>
  <c r="H74" i="15"/>
  <c r="I77" i="15"/>
  <c r="J77" i="15"/>
  <c r="K77" i="15"/>
  <c r="H77" i="15"/>
  <c r="K51" i="15"/>
  <c r="K50" i="15" s="1"/>
  <c r="J51" i="15"/>
  <c r="J50" i="15" s="1"/>
  <c r="I51" i="15"/>
  <c r="I50" i="15" s="1"/>
  <c r="K66" i="15"/>
  <c r="K65" i="15" s="1"/>
  <c r="J66" i="15"/>
  <c r="J65" i="15" s="1"/>
  <c r="I66" i="15"/>
  <c r="I65" i="15" s="1"/>
  <c r="H66" i="15"/>
  <c r="H65" i="15" s="1"/>
  <c r="K63" i="15"/>
  <c r="K62" i="15" s="1"/>
  <c r="J63" i="15"/>
  <c r="J62" i="15" s="1"/>
  <c r="I63" i="15"/>
  <c r="I62" i="15" s="1"/>
  <c r="H63" i="15"/>
  <c r="H62" i="15" s="1"/>
  <c r="K47" i="15"/>
  <c r="K46" i="15" s="1"/>
  <c r="J47" i="15"/>
  <c r="J46" i="15" s="1"/>
  <c r="I47" i="15"/>
  <c r="I46" i="15" s="1"/>
  <c r="H47" i="15"/>
  <c r="H46" i="15" s="1"/>
  <c r="K31" i="15"/>
  <c r="J31" i="15"/>
  <c r="I31" i="15"/>
  <c r="H31" i="15"/>
  <c r="J28" i="15"/>
  <c r="J27" i="15" s="1"/>
  <c r="I28" i="15"/>
  <c r="I27" i="15" s="1"/>
  <c r="K34" i="15"/>
  <c r="K33" i="15" s="1"/>
  <c r="J34" i="15"/>
  <c r="J33" i="15" s="1"/>
  <c r="I34" i="15"/>
  <c r="I33" i="15" s="1"/>
  <c r="H34" i="15"/>
  <c r="H33" i="15" s="1"/>
  <c r="F5" i="15"/>
  <c r="D5" i="18"/>
  <c r="D3" i="18"/>
  <c r="E3" i="18"/>
  <c r="C3" i="18"/>
  <c r="J40" i="15" l="1"/>
  <c r="J36" i="15" s="1"/>
  <c r="J80" i="15" s="1"/>
  <c r="I40" i="15"/>
  <c r="I36" i="15" s="1"/>
  <c r="H40" i="15"/>
  <c r="H36" i="15" s="1"/>
  <c r="H80" i="15" s="1"/>
  <c r="K40" i="15"/>
  <c r="K36" i="15" s="1"/>
  <c r="K80" i="15" s="1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2" i="2"/>
  <c r="AF447" i="2"/>
  <c r="AG447" i="2" s="1"/>
  <c r="AH447" i="2" s="1"/>
  <c r="AF446" i="2"/>
  <c r="AG446" i="2" s="1"/>
  <c r="AH446" i="2" s="1"/>
  <c r="AF439" i="2"/>
  <c r="AG439" i="2" s="1"/>
  <c r="AH439" i="2" s="1"/>
  <c r="AF433" i="2"/>
  <c r="AG433" i="2" s="1"/>
  <c r="AH433" i="2" s="1"/>
  <c r="AF432" i="2"/>
  <c r="AG432" i="2" s="1"/>
  <c r="AH432" i="2" s="1"/>
  <c r="AF431" i="2"/>
  <c r="AG431" i="2" s="1"/>
  <c r="AH431" i="2" s="1"/>
  <c r="AF430" i="2"/>
  <c r="AG430" i="2" s="1"/>
  <c r="AH430" i="2" s="1"/>
  <c r="AF429" i="2"/>
  <c r="AG429" i="2" s="1"/>
  <c r="AH429" i="2" s="1"/>
  <c r="AF428" i="2"/>
  <c r="AG428" i="2" s="1"/>
  <c r="AH428" i="2" s="1"/>
  <c r="AF427" i="2"/>
  <c r="AG427" i="2" s="1"/>
  <c r="AH427" i="2" s="1"/>
  <c r="AF422" i="2"/>
  <c r="AG422" i="2" s="1"/>
  <c r="AH422" i="2" s="1"/>
  <c r="AF421" i="2"/>
  <c r="AG421" i="2" s="1"/>
  <c r="AH421" i="2" s="1"/>
  <c r="AF420" i="2"/>
  <c r="AG420" i="2" s="1"/>
  <c r="AH420" i="2" s="1"/>
  <c r="AF419" i="2"/>
  <c r="AG419" i="2" s="1"/>
  <c r="AH419" i="2" s="1"/>
  <c r="AF417" i="2"/>
  <c r="AG417" i="2" s="1"/>
  <c r="AH417" i="2" s="1"/>
  <c r="AF416" i="2"/>
  <c r="AG416" i="2" s="1"/>
  <c r="AH416" i="2" s="1"/>
  <c r="AF415" i="2"/>
  <c r="AG415" i="2" s="1"/>
  <c r="AH415" i="2" s="1"/>
  <c r="AF413" i="2"/>
  <c r="AG413" i="2" s="1"/>
  <c r="AH413" i="2" s="1"/>
  <c r="AF412" i="2"/>
  <c r="AG412" i="2" s="1"/>
  <c r="AH412" i="2" s="1"/>
  <c r="AF411" i="2"/>
  <c r="AG411" i="2" s="1"/>
  <c r="AH411" i="2" s="1"/>
  <c r="AF409" i="2"/>
  <c r="AG409" i="2" s="1"/>
  <c r="AH409" i="2" s="1"/>
  <c r="AF408" i="2"/>
  <c r="AG408" i="2" s="1"/>
  <c r="AH408" i="2" s="1"/>
  <c r="AF404" i="2"/>
  <c r="AG404" i="2" s="1"/>
  <c r="AH404" i="2" s="1"/>
  <c r="AF402" i="2"/>
  <c r="AG402" i="2" s="1"/>
  <c r="AH402" i="2" s="1"/>
  <c r="AF401" i="2"/>
  <c r="AG401" i="2" s="1"/>
  <c r="AH401" i="2" s="1"/>
  <c r="AF398" i="2"/>
  <c r="AG398" i="2" s="1"/>
  <c r="AH398" i="2" s="1"/>
  <c r="AF397" i="2"/>
  <c r="AG397" i="2" s="1"/>
  <c r="AH397" i="2" s="1"/>
  <c r="AF396" i="2"/>
  <c r="AG396" i="2" s="1"/>
  <c r="AH396" i="2" s="1"/>
  <c r="AF395" i="2"/>
  <c r="AG395" i="2" s="1"/>
  <c r="AH395" i="2" s="1"/>
  <c r="AF393" i="2"/>
  <c r="AG393" i="2" s="1"/>
  <c r="AH393" i="2" s="1"/>
  <c r="AF392" i="2"/>
  <c r="AG392" i="2" s="1"/>
  <c r="AH392" i="2" s="1"/>
  <c r="AF391" i="2"/>
  <c r="AG391" i="2" s="1"/>
  <c r="AH391" i="2" s="1"/>
  <c r="AF390" i="2"/>
  <c r="AG390" i="2" s="1"/>
  <c r="AH390" i="2" s="1"/>
  <c r="AF389" i="2"/>
  <c r="AG389" i="2" s="1"/>
  <c r="AH389" i="2" s="1"/>
  <c r="AF387" i="2"/>
  <c r="AG387" i="2" s="1"/>
  <c r="AH387" i="2" s="1"/>
  <c r="AF386" i="2"/>
  <c r="AG386" i="2" s="1"/>
  <c r="AH386" i="2" s="1"/>
  <c r="AF385" i="2"/>
  <c r="AG385" i="2" s="1"/>
  <c r="AH385" i="2" s="1"/>
  <c r="AF384" i="2"/>
  <c r="AG384" i="2" s="1"/>
  <c r="AH384" i="2" s="1"/>
  <c r="AF383" i="2"/>
  <c r="AG383" i="2" s="1"/>
  <c r="AH383" i="2" s="1"/>
  <c r="AF382" i="2"/>
  <c r="AG382" i="2" s="1"/>
  <c r="AH382" i="2" s="1"/>
  <c r="AF381" i="2"/>
  <c r="AG381" i="2" s="1"/>
  <c r="AH381" i="2" s="1"/>
  <c r="AF380" i="2"/>
  <c r="AG380" i="2" s="1"/>
  <c r="AH380" i="2" s="1"/>
  <c r="AF379" i="2"/>
  <c r="AG379" i="2" s="1"/>
  <c r="AH379" i="2" s="1"/>
  <c r="AF378" i="2"/>
  <c r="AG378" i="2" s="1"/>
  <c r="AH378" i="2" s="1"/>
  <c r="AF377" i="2"/>
  <c r="AG377" i="2" s="1"/>
  <c r="AH377" i="2" s="1"/>
  <c r="AF376" i="2"/>
  <c r="AG376" i="2" s="1"/>
  <c r="AH376" i="2" s="1"/>
  <c r="AF375" i="2"/>
  <c r="AG375" i="2" s="1"/>
  <c r="AH375" i="2" s="1"/>
  <c r="AF374" i="2"/>
  <c r="AG374" i="2" s="1"/>
  <c r="AH374" i="2" s="1"/>
  <c r="AF373" i="2"/>
  <c r="AG373" i="2" s="1"/>
  <c r="AH373" i="2" s="1"/>
  <c r="AF372" i="2"/>
  <c r="AG372" i="2" s="1"/>
  <c r="AH372" i="2" s="1"/>
  <c r="AF371" i="2"/>
  <c r="AG371" i="2" s="1"/>
  <c r="AH371" i="2" s="1"/>
  <c r="AF370" i="2"/>
  <c r="AG370" i="2" s="1"/>
  <c r="AH370" i="2" s="1"/>
  <c r="AF369" i="2"/>
  <c r="AG369" i="2" s="1"/>
  <c r="AH369" i="2" s="1"/>
  <c r="AF368" i="2"/>
  <c r="AG368" i="2" s="1"/>
  <c r="AH368" i="2" s="1"/>
  <c r="AF367" i="2"/>
  <c r="AG367" i="2" s="1"/>
  <c r="AH367" i="2" s="1"/>
  <c r="AF366" i="2"/>
  <c r="AG366" i="2" s="1"/>
  <c r="AH366" i="2" s="1"/>
  <c r="AF365" i="2"/>
  <c r="AG365" i="2" s="1"/>
  <c r="AH365" i="2" s="1"/>
  <c r="AH363" i="2"/>
  <c r="AF359" i="2"/>
  <c r="AG359" i="2" s="1"/>
  <c r="AH359" i="2" s="1"/>
  <c r="AF358" i="2"/>
  <c r="AG358" i="2" s="1"/>
  <c r="AH358" i="2" s="1"/>
  <c r="AF356" i="2"/>
  <c r="AG356" i="2" s="1"/>
  <c r="AH356" i="2" s="1"/>
  <c r="AF355" i="2"/>
  <c r="AG355" i="2" s="1"/>
  <c r="AH355" i="2" s="1"/>
  <c r="AF353" i="2"/>
  <c r="AG353" i="2" s="1"/>
  <c r="AH353" i="2" s="1"/>
  <c r="AF351" i="2"/>
  <c r="AG351" i="2" s="1"/>
  <c r="AH351" i="2" s="1"/>
  <c r="AF349" i="2"/>
  <c r="AG349" i="2" s="1"/>
  <c r="AH349" i="2" s="1"/>
  <c r="AF348" i="2"/>
  <c r="AG348" i="2" s="1"/>
  <c r="AH348" i="2" s="1"/>
  <c r="AF346" i="2"/>
  <c r="AG346" i="2" s="1"/>
  <c r="AH346" i="2" s="1"/>
  <c r="AF345" i="2"/>
  <c r="AG345" i="2" s="1"/>
  <c r="AH345" i="2" s="1"/>
  <c r="AF344" i="2"/>
  <c r="AG344" i="2" s="1"/>
  <c r="AH344" i="2" s="1"/>
  <c r="AF343" i="2"/>
  <c r="AG343" i="2" s="1"/>
  <c r="AH343" i="2" s="1"/>
  <c r="AF342" i="2"/>
  <c r="AG342" i="2" s="1"/>
  <c r="AH342" i="2" s="1"/>
  <c r="AH338" i="2"/>
  <c r="AF336" i="2"/>
  <c r="AG336" i="2" s="1"/>
  <c r="AH336" i="2" s="1"/>
  <c r="AF335" i="2"/>
  <c r="AG335" i="2" s="1"/>
  <c r="AH335" i="2" s="1"/>
  <c r="AF333" i="2"/>
  <c r="AG333" i="2" s="1"/>
  <c r="AH333" i="2" s="1"/>
  <c r="AF332" i="2"/>
  <c r="AG332" i="2" s="1"/>
  <c r="AH332" i="2" s="1"/>
  <c r="AF331" i="2"/>
  <c r="AG331" i="2" s="1"/>
  <c r="AH331" i="2" s="1"/>
  <c r="AF330" i="2"/>
  <c r="AG330" i="2" s="1"/>
  <c r="AH330" i="2" s="1"/>
  <c r="AF328" i="2"/>
  <c r="AG328" i="2" s="1"/>
  <c r="AH328" i="2" s="1"/>
  <c r="AF327" i="2"/>
  <c r="AG327" i="2" s="1"/>
  <c r="AH327" i="2" s="1"/>
  <c r="AF326" i="2"/>
  <c r="AG326" i="2" s="1"/>
  <c r="AH326" i="2" s="1"/>
  <c r="AF325" i="2"/>
  <c r="AG325" i="2" s="1"/>
  <c r="AH325" i="2" s="1"/>
  <c r="AF324" i="2"/>
  <c r="AG324" i="2" s="1"/>
  <c r="AH324" i="2" s="1"/>
  <c r="AF323" i="2"/>
  <c r="AG323" i="2" s="1"/>
  <c r="AH323" i="2" s="1"/>
  <c r="AF322" i="2"/>
  <c r="AG322" i="2" s="1"/>
  <c r="AH322" i="2" s="1"/>
  <c r="AF321" i="2"/>
  <c r="AG321" i="2" s="1"/>
  <c r="AH321" i="2" s="1"/>
  <c r="AF319" i="2"/>
  <c r="AG319" i="2" s="1"/>
  <c r="AH319" i="2" s="1"/>
  <c r="AF317" i="2"/>
  <c r="AG317" i="2" s="1"/>
  <c r="AH317" i="2" s="1"/>
  <c r="AF315" i="2"/>
  <c r="AG315" i="2" s="1"/>
  <c r="AH315" i="2" s="1"/>
  <c r="AF312" i="2"/>
  <c r="AG312" i="2" s="1"/>
  <c r="AH312" i="2" s="1"/>
  <c r="AF311" i="2"/>
  <c r="AG311" i="2" s="1"/>
  <c r="AH311" i="2" s="1"/>
  <c r="AF309" i="2"/>
  <c r="AG309" i="2" s="1"/>
  <c r="AH309" i="2" s="1"/>
  <c r="AF308" i="2"/>
  <c r="AG308" i="2" s="1"/>
  <c r="AH308" i="2" s="1"/>
  <c r="AF307" i="2"/>
  <c r="AG307" i="2" s="1"/>
  <c r="AH307" i="2" s="1"/>
  <c r="AF306" i="2"/>
  <c r="AG306" i="2" s="1"/>
  <c r="AH306" i="2" s="1"/>
  <c r="AF304" i="2"/>
  <c r="AG304" i="2" s="1"/>
  <c r="AH304" i="2" s="1"/>
  <c r="AF303" i="2"/>
  <c r="AG303" i="2" s="1"/>
  <c r="AH303" i="2" s="1"/>
  <c r="AF301" i="2"/>
  <c r="AG301" i="2" s="1"/>
  <c r="AH301" i="2" s="1"/>
  <c r="AF300" i="2"/>
  <c r="AG300" i="2" s="1"/>
  <c r="AH300" i="2" s="1"/>
  <c r="AF299" i="2"/>
  <c r="AG299" i="2" s="1"/>
  <c r="AH299" i="2" s="1"/>
  <c r="AF295" i="2"/>
  <c r="AG295" i="2" s="1"/>
  <c r="AH295" i="2" s="1"/>
  <c r="AF293" i="2"/>
  <c r="AG293" i="2" s="1"/>
  <c r="AH293" i="2" s="1"/>
  <c r="AF290" i="2"/>
  <c r="AG290" i="2" s="1"/>
  <c r="AH290" i="2" s="1"/>
  <c r="AF288" i="2"/>
  <c r="AG288" i="2" s="1"/>
  <c r="AH288" i="2" s="1"/>
  <c r="AF287" i="2"/>
  <c r="AG287" i="2" s="1"/>
  <c r="AH287" i="2" s="1"/>
  <c r="AF286" i="2"/>
  <c r="AG286" i="2" s="1"/>
  <c r="AH286" i="2" s="1"/>
  <c r="AF283" i="2"/>
  <c r="AG283" i="2" s="1"/>
  <c r="AH283" i="2" s="1"/>
  <c r="AF280" i="2"/>
  <c r="AG280" i="2" s="1"/>
  <c r="AH280" i="2" s="1"/>
  <c r="AF279" i="2"/>
  <c r="AG279" i="2" s="1"/>
  <c r="AH279" i="2" s="1"/>
  <c r="AF275" i="2"/>
  <c r="AG275" i="2" s="1"/>
  <c r="AH275" i="2" s="1"/>
  <c r="AF273" i="2"/>
  <c r="AG273" i="2" s="1"/>
  <c r="AH273" i="2" s="1"/>
  <c r="AF272" i="2"/>
  <c r="AG272" i="2" s="1"/>
  <c r="AH272" i="2" s="1"/>
  <c r="AF271" i="2"/>
  <c r="AG271" i="2" s="1"/>
  <c r="AH271" i="2" s="1"/>
  <c r="AF270" i="2"/>
  <c r="AG270" i="2" s="1"/>
  <c r="AH270" i="2" s="1"/>
  <c r="AF269" i="2"/>
  <c r="AG269" i="2" s="1"/>
  <c r="AH269" i="2" s="1"/>
  <c r="AF268" i="2"/>
  <c r="AG268" i="2" s="1"/>
  <c r="AH268" i="2" s="1"/>
  <c r="AF267" i="2"/>
  <c r="AG267" i="2" s="1"/>
  <c r="AH267" i="2" s="1"/>
  <c r="AF266" i="2"/>
  <c r="AG266" i="2" s="1"/>
  <c r="AH266" i="2" s="1"/>
  <c r="AF265" i="2"/>
  <c r="AG265" i="2" s="1"/>
  <c r="AH265" i="2" s="1"/>
  <c r="AF264" i="2"/>
  <c r="AG264" i="2" s="1"/>
  <c r="AH264" i="2" s="1"/>
  <c r="AF263" i="2"/>
  <c r="AG263" i="2" s="1"/>
  <c r="AH263" i="2" s="1"/>
  <c r="AF262" i="2"/>
  <c r="AG262" i="2" s="1"/>
  <c r="AH262" i="2" s="1"/>
  <c r="AF261" i="2"/>
  <c r="AG261" i="2" s="1"/>
  <c r="AH261" i="2" s="1"/>
  <c r="AF260" i="2"/>
  <c r="AG260" i="2" s="1"/>
  <c r="AH260" i="2" s="1"/>
  <c r="AF259" i="2"/>
  <c r="AG259" i="2" s="1"/>
  <c r="AH259" i="2" s="1"/>
  <c r="AF258" i="2"/>
  <c r="AG258" i="2" s="1"/>
  <c r="AH258" i="2" s="1"/>
  <c r="AF257" i="2"/>
  <c r="AG257" i="2" s="1"/>
  <c r="AH257" i="2" s="1"/>
  <c r="AF255" i="2"/>
  <c r="AG255" i="2" s="1"/>
  <c r="AH255" i="2" s="1"/>
  <c r="AF254" i="2"/>
  <c r="AG254" i="2" s="1"/>
  <c r="AH254" i="2" s="1"/>
  <c r="AF253" i="2"/>
  <c r="AG253" i="2" s="1"/>
  <c r="AH253" i="2" s="1"/>
  <c r="AF252" i="2"/>
  <c r="AG252" i="2" s="1"/>
  <c r="AH252" i="2" s="1"/>
  <c r="AF251" i="2"/>
  <c r="AG251" i="2" s="1"/>
  <c r="AH251" i="2" s="1"/>
  <c r="AF249" i="2"/>
  <c r="AG249" i="2" s="1"/>
  <c r="AH249" i="2" s="1"/>
  <c r="AF248" i="2"/>
  <c r="AG248" i="2" s="1"/>
  <c r="AH248" i="2" s="1"/>
  <c r="AF247" i="2"/>
  <c r="AG247" i="2" s="1"/>
  <c r="AH247" i="2" s="1"/>
  <c r="AF246" i="2"/>
  <c r="AG246" i="2" s="1"/>
  <c r="AH246" i="2" s="1"/>
  <c r="AF245" i="2"/>
  <c r="AG245" i="2" s="1"/>
  <c r="AH245" i="2" s="1"/>
  <c r="AF244" i="2"/>
  <c r="AG244" i="2" s="1"/>
  <c r="AH244" i="2" s="1"/>
  <c r="AF243" i="2"/>
  <c r="AG243" i="2" s="1"/>
  <c r="AH243" i="2" s="1"/>
  <c r="AF242" i="2"/>
  <c r="AG242" i="2" s="1"/>
  <c r="AH242" i="2" s="1"/>
  <c r="AF237" i="2"/>
  <c r="AG237" i="2" s="1"/>
  <c r="AH237" i="2" s="1"/>
  <c r="AF236" i="2"/>
  <c r="AG236" i="2" s="1"/>
  <c r="AH236" i="2" s="1"/>
  <c r="AF235" i="2"/>
  <c r="AG235" i="2" s="1"/>
  <c r="AH235" i="2" s="1"/>
  <c r="AF234" i="2"/>
  <c r="AG234" i="2" s="1"/>
  <c r="AH234" i="2" s="1"/>
  <c r="AF233" i="2"/>
  <c r="AG233" i="2" s="1"/>
  <c r="AH233" i="2" s="1"/>
  <c r="AF232" i="2"/>
  <c r="AG232" i="2" s="1"/>
  <c r="AH232" i="2" s="1"/>
  <c r="AF231" i="2"/>
  <c r="AG231" i="2" s="1"/>
  <c r="AH231" i="2" s="1"/>
  <c r="AF230" i="2"/>
  <c r="AG230" i="2" s="1"/>
  <c r="AH230" i="2" s="1"/>
  <c r="AF229" i="2"/>
  <c r="AG229" i="2" s="1"/>
  <c r="AH229" i="2" s="1"/>
  <c r="AF228" i="2"/>
  <c r="AG228" i="2" s="1"/>
  <c r="AH228" i="2" s="1"/>
  <c r="AF227" i="2"/>
  <c r="AG227" i="2" s="1"/>
  <c r="AH227" i="2" s="1"/>
  <c r="AF226" i="2"/>
  <c r="AG226" i="2" s="1"/>
  <c r="AH226" i="2" s="1"/>
  <c r="AF225" i="2"/>
  <c r="AG225" i="2" s="1"/>
  <c r="AH225" i="2" s="1"/>
  <c r="AF224" i="2"/>
  <c r="AG224" i="2" s="1"/>
  <c r="AH224" i="2" s="1"/>
  <c r="AF223" i="2"/>
  <c r="AG223" i="2" s="1"/>
  <c r="AH223" i="2" s="1"/>
  <c r="AF222" i="2"/>
  <c r="AG222" i="2" s="1"/>
  <c r="AH222" i="2" s="1"/>
  <c r="AF221" i="2"/>
  <c r="AG221" i="2" s="1"/>
  <c r="AH221" i="2" s="1"/>
  <c r="AF220" i="2"/>
  <c r="AG220" i="2" s="1"/>
  <c r="AH220" i="2" s="1"/>
  <c r="AF219" i="2"/>
  <c r="AG219" i="2" s="1"/>
  <c r="AH219" i="2" s="1"/>
  <c r="AF218" i="2"/>
  <c r="AG218" i="2" s="1"/>
  <c r="AH218" i="2" s="1"/>
  <c r="AF217" i="2"/>
  <c r="AG217" i="2" s="1"/>
  <c r="AH217" i="2" s="1"/>
  <c r="AF216" i="2"/>
  <c r="AG216" i="2" s="1"/>
  <c r="AH216" i="2" s="1"/>
  <c r="AF215" i="2"/>
  <c r="AG215" i="2" s="1"/>
  <c r="AH215" i="2" s="1"/>
  <c r="AF214" i="2"/>
  <c r="AG214" i="2" s="1"/>
  <c r="AH214" i="2" s="1"/>
  <c r="AF213" i="2"/>
  <c r="AG213" i="2" s="1"/>
  <c r="AH213" i="2" s="1"/>
  <c r="AF212" i="2"/>
  <c r="AG212" i="2" s="1"/>
  <c r="AH212" i="2" s="1"/>
  <c r="AF211" i="2"/>
  <c r="AG211" i="2" s="1"/>
  <c r="AH211" i="2" s="1"/>
  <c r="AF210" i="2"/>
  <c r="AG210" i="2" s="1"/>
  <c r="AH210" i="2" s="1"/>
  <c r="AF209" i="2"/>
  <c r="AG209" i="2" s="1"/>
  <c r="AH209" i="2" s="1"/>
  <c r="AF208" i="2"/>
  <c r="AG208" i="2" s="1"/>
  <c r="AH208" i="2" s="1"/>
  <c r="AF207" i="2"/>
  <c r="AG207" i="2" s="1"/>
  <c r="AH207" i="2" s="1"/>
  <c r="AF206" i="2"/>
  <c r="AG206" i="2" s="1"/>
  <c r="AH206" i="2" s="1"/>
  <c r="AF205" i="2"/>
  <c r="AG205" i="2" s="1"/>
  <c r="AH205" i="2" s="1"/>
  <c r="AF204" i="2"/>
  <c r="AG204" i="2" s="1"/>
  <c r="AH204" i="2" s="1"/>
  <c r="AF203" i="2"/>
  <c r="AG203" i="2" s="1"/>
  <c r="AH203" i="2" s="1"/>
  <c r="AF202" i="2"/>
  <c r="AG202" i="2" s="1"/>
  <c r="AH202" i="2" s="1"/>
  <c r="AF201" i="2"/>
  <c r="AG201" i="2" s="1"/>
  <c r="AH201" i="2" s="1"/>
  <c r="AF200" i="2"/>
  <c r="AG200" i="2" s="1"/>
  <c r="AH200" i="2" s="1"/>
  <c r="AF199" i="2"/>
  <c r="AG199" i="2" s="1"/>
  <c r="AH199" i="2" s="1"/>
  <c r="AF198" i="2"/>
  <c r="AG198" i="2" s="1"/>
  <c r="AH198" i="2" s="1"/>
  <c r="AF197" i="2"/>
  <c r="AG197" i="2" s="1"/>
  <c r="AH197" i="2" s="1"/>
  <c r="AF196" i="2"/>
  <c r="AG196" i="2" s="1"/>
  <c r="AH196" i="2" s="1"/>
  <c r="AF195" i="2"/>
  <c r="AG195" i="2" s="1"/>
  <c r="AH195" i="2" s="1"/>
  <c r="AF194" i="2"/>
  <c r="AG194" i="2" s="1"/>
  <c r="AH194" i="2" s="1"/>
  <c r="AF193" i="2"/>
  <c r="AG193" i="2" s="1"/>
  <c r="AH193" i="2" s="1"/>
  <c r="AF192" i="2"/>
  <c r="AG192" i="2" s="1"/>
  <c r="AH192" i="2" s="1"/>
  <c r="AF191" i="2"/>
  <c r="AG191" i="2" s="1"/>
  <c r="AH191" i="2" s="1"/>
  <c r="AF190" i="2"/>
  <c r="AG190" i="2" s="1"/>
  <c r="AH190" i="2" s="1"/>
  <c r="AF189" i="2"/>
  <c r="AG189" i="2" s="1"/>
  <c r="AH189" i="2" s="1"/>
  <c r="AF188" i="2"/>
  <c r="AG188" i="2" s="1"/>
  <c r="AH188" i="2" s="1"/>
  <c r="AF187" i="2"/>
  <c r="AG187" i="2" s="1"/>
  <c r="AH187" i="2" s="1"/>
  <c r="AF186" i="2"/>
  <c r="AG186" i="2" s="1"/>
  <c r="AH186" i="2" s="1"/>
  <c r="AF185" i="2"/>
  <c r="AG185" i="2" s="1"/>
  <c r="AH185" i="2" s="1"/>
  <c r="AF184" i="2"/>
  <c r="AG184" i="2" s="1"/>
  <c r="AH184" i="2" s="1"/>
  <c r="AF183" i="2"/>
  <c r="AG183" i="2" s="1"/>
  <c r="AH183" i="2" s="1"/>
  <c r="AF182" i="2"/>
  <c r="AG182" i="2" s="1"/>
  <c r="AH182" i="2" s="1"/>
  <c r="AF181" i="2"/>
  <c r="AG181" i="2" s="1"/>
  <c r="AH181" i="2" s="1"/>
  <c r="AF180" i="2"/>
  <c r="AG180" i="2" s="1"/>
  <c r="AH180" i="2" s="1"/>
  <c r="AF179" i="2"/>
  <c r="AG179" i="2" s="1"/>
  <c r="AH179" i="2" s="1"/>
  <c r="AF178" i="2"/>
  <c r="AG178" i="2" s="1"/>
  <c r="AH178" i="2" s="1"/>
  <c r="AF177" i="2"/>
  <c r="AG177" i="2" s="1"/>
  <c r="AH177" i="2" s="1"/>
  <c r="AF176" i="2"/>
  <c r="AG176" i="2" s="1"/>
  <c r="AH176" i="2" s="1"/>
  <c r="AF175" i="2"/>
  <c r="AG175" i="2" s="1"/>
  <c r="AH175" i="2" s="1"/>
  <c r="AF174" i="2"/>
  <c r="AG174" i="2" s="1"/>
  <c r="AH174" i="2" s="1"/>
  <c r="AF173" i="2"/>
  <c r="AG173" i="2" s="1"/>
  <c r="AH173" i="2" s="1"/>
  <c r="AF172" i="2"/>
  <c r="AG172" i="2" s="1"/>
  <c r="AH172" i="2" s="1"/>
  <c r="AF171" i="2"/>
  <c r="AG171" i="2" s="1"/>
  <c r="AH171" i="2" s="1"/>
  <c r="AF170" i="2"/>
  <c r="AG170" i="2" s="1"/>
  <c r="AH170" i="2" s="1"/>
  <c r="AF169" i="2"/>
  <c r="AG169" i="2" s="1"/>
  <c r="AH169" i="2" s="1"/>
  <c r="AF168" i="2"/>
  <c r="AG168" i="2" s="1"/>
  <c r="AH168" i="2" s="1"/>
  <c r="AF167" i="2"/>
  <c r="AG167" i="2" s="1"/>
  <c r="AH167" i="2" s="1"/>
  <c r="AF166" i="2"/>
  <c r="AG166" i="2" s="1"/>
  <c r="AH166" i="2" s="1"/>
  <c r="AF165" i="2"/>
  <c r="AG165" i="2" s="1"/>
  <c r="AH165" i="2" s="1"/>
  <c r="AF164" i="2"/>
  <c r="AG164" i="2" s="1"/>
  <c r="AH164" i="2" s="1"/>
  <c r="AF163" i="2"/>
  <c r="AG163" i="2" s="1"/>
  <c r="AH163" i="2" s="1"/>
  <c r="AF162" i="2"/>
  <c r="AG162" i="2" s="1"/>
  <c r="AH162" i="2" s="1"/>
  <c r="AF161" i="2"/>
  <c r="AG161" i="2" s="1"/>
  <c r="AH161" i="2" s="1"/>
  <c r="AF160" i="2"/>
  <c r="AG160" i="2" s="1"/>
  <c r="AH160" i="2" s="1"/>
  <c r="AF159" i="2"/>
  <c r="AG159" i="2" s="1"/>
  <c r="AH159" i="2" s="1"/>
  <c r="AF158" i="2"/>
  <c r="AG158" i="2" s="1"/>
  <c r="AH158" i="2" s="1"/>
  <c r="AF157" i="2"/>
  <c r="AG157" i="2" s="1"/>
  <c r="AH157" i="2" s="1"/>
  <c r="AF156" i="2"/>
  <c r="AG156" i="2" s="1"/>
  <c r="AH156" i="2" s="1"/>
  <c r="AF155" i="2"/>
  <c r="AG155" i="2" s="1"/>
  <c r="AH155" i="2" s="1"/>
  <c r="AF154" i="2"/>
  <c r="AG154" i="2" s="1"/>
  <c r="AH154" i="2" s="1"/>
  <c r="AF153" i="2"/>
  <c r="AG153" i="2" s="1"/>
  <c r="AH153" i="2" s="1"/>
  <c r="AF152" i="2"/>
  <c r="AG152" i="2" s="1"/>
  <c r="AH152" i="2" s="1"/>
  <c r="AF151" i="2"/>
  <c r="AG151" i="2" s="1"/>
  <c r="AH151" i="2" s="1"/>
  <c r="AF150" i="2"/>
  <c r="AG150" i="2" s="1"/>
  <c r="AH150" i="2" s="1"/>
  <c r="AF149" i="2"/>
  <c r="AG149" i="2" s="1"/>
  <c r="AH149" i="2" s="1"/>
  <c r="AF148" i="2"/>
  <c r="AG148" i="2" s="1"/>
  <c r="AH148" i="2" s="1"/>
  <c r="AF144" i="2"/>
  <c r="AG144" i="2" s="1"/>
  <c r="AH144" i="2" s="1"/>
  <c r="AF143" i="2"/>
  <c r="AG143" i="2" s="1"/>
  <c r="AH143" i="2" s="1"/>
  <c r="AF142" i="2"/>
  <c r="AG142" i="2" s="1"/>
  <c r="AH142" i="2" s="1"/>
  <c r="AF141" i="2"/>
  <c r="AG141" i="2" s="1"/>
  <c r="AH141" i="2" s="1"/>
  <c r="AF138" i="2"/>
  <c r="AG138" i="2" s="1"/>
  <c r="AH138" i="2" s="1"/>
  <c r="AF137" i="2"/>
  <c r="AG137" i="2" s="1"/>
  <c r="AH137" i="2" s="1"/>
  <c r="AF136" i="2"/>
  <c r="AG136" i="2" s="1"/>
  <c r="AH136" i="2" s="1"/>
  <c r="AF135" i="2"/>
  <c r="AG135" i="2" s="1"/>
  <c r="AH135" i="2" s="1"/>
  <c r="AF134" i="2"/>
  <c r="AG134" i="2" s="1"/>
  <c r="AH134" i="2" s="1"/>
  <c r="AF133" i="2"/>
  <c r="AG133" i="2" s="1"/>
  <c r="AH133" i="2" s="1"/>
  <c r="AF132" i="2"/>
  <c r="AG132" i="2" s="1"/>
  <c r="AH132" i="2" s="1"/>
  <c r="AF131" i="2"/>
  <c r="AG131" i="2" s="1"/>
  <c r="AH131" i="2" s="1"/>
  <c r="AF130" i="2"/>
  <c r="AG130" i="2" s="1"/>
  <c r="AH130" i="2" s="1"/>
  <c r="AF128" i="2"/>
  <c r="AG128" i="2" s="1"/>
  <c r="AH128" i="2" s="1"/>
  <c r="AF125" i="2"/>
  <c r="AG125" i="2" s="1"/>
  <c r="AH125" i="2" s="1"/>
  <c r="AF124" i="2"/>
  <c r="AG124" i="2" s="1"/>
  <c r="AH124" i="2" s="1"/>
  <c r="AF123" i="2"/>
  <c r="AG123" i="2" s="1"/>
  <c r="AH123" i="2" s="1"/>
  <c r="AF122" i="2"/>
  <c r="AG122" i="2" s="1"/>
  <c r="AH122" i="2" s="1"/>
  <c r="AF121" i="2"/>
  <c r="AG121" i="2" s="1"/>
  <c r="AH121" i="2" s="1"/>
  <c r="AF120" i="2"/>
  <c r="AG120" i="2" s="1"/>
  <c r="AH120" i="2" s="1"/>
  <c r="AF119" i="2"/>
  <c r="AG119" i="2" s="1"/>
  <c r="AH119" i="2" s="1"/>
  <c r="AF117" i="2"/>
  <c r="AG117" i="2" s="1"/>
  <c r="AH117" i="2" s="1"/>
  <c r="AF115" i="2"/>
  <c r="AG115" i="2" s="1"/>
  <c r="AH115" i="2" s="1"/>
  <c r="AF112" i="2"/>
  <c r="AG112" i="2" s="1"/>
  <c r="AH112" i="2" s="1"/>
  <c r="AF111" i="2"/>
  <c r="AG111" i="2" s="1"/>
  <c r="AH111" i="2" s="1"/>
  <c r="AF110" i="2"/>
  <c r="AG110" i="2" s="1"/>
  <c r="AH110" i="2" s="1"/>
  <c r="AF109" i="2"/>
  <c r="AG109" i="2" s="1"/>
  <c r="AH109" i="2" s="1"/>
  <c r="AF108" i="2"/>
  <c r="AG108" i="2" s="1"/>
  <c r="AH108" i="2" s="1"/>
  <c r="AF107" i="2"/>
  <c r="AG107" i="2" s="1"/>
  <c r="AH107" i="2" s="1"/>
  <c r="AF104" i="2"/>
  <c r="AG104" i="2" s="1"/>
  <c r="AH104" i="2" s="1"/>
  <c r="AF103" i="2"/>
  <c r="AG103" i="2" s="1"/>
  <c r="AH103" i="2" s="1"/>
  <c r="AF102" i="2"/>
  <c r="AG102" i="2" s="1"/>
  <c r="AH102" i="2" s="1"/>
  <c r="AF101" i="2"/>
  <c r="AG101" i="2" s="1"/>
  <c r="AH101" i="2" s="1"/>
  <c r="AF100" i="2"/>
  <c r="AG100" i="2" s="1"/>
  <c r="AH100" i="2" s="1"/>
  <c r="AF99" i="2"/>
  <c r="AG99" i="2" s="1"/>
  <c r="AH99" i="2" s="1"/>
  <c r="AF98" i="2"/>
  <c r="AG98" i="2" s="1"/>
  <c r="AH98" i="2" s="1"/>
  <c r="AF96" i="2"/>
  <c r="AG96" i="2" s="1"/>
  <c r="AH96" i="2" s="1"/>
  <c r="AF95" i="2"/>
  <c r="AG95" i="2" s="1"/>
  <c r="AH95" i="2" s="1"/>
  <c r="AF94" i="2"/>
  <c r="AG94" i="2" s="1"/>
  <c r="AH94" i="2" s="1"/>
  <c r="AF93" i="2"/>
  <c r="AG93" i="2" s="1"/>
  <c r="AH93" i="2" s="1"/>
  <c r="AF92" i="2"/>
  <c r="AG92" i="2" s="1"/>
  <c r="AH92" i="2" s="1"/>
  <c r="AF91" i="2"/>
  <c r="AG91" i="2" s="1"/>
  <c r="AH91" i="2" s="1"/>
  <c r="AF90" i="2"/>
  <c r="AG90" i="2" s="1"/>
  <c r="AH90" i="2" s="1"/>
  <c r="AF88" i="2"/>
  <c r="AG88" i="2" s="1"/>
  <c r="AH88" i="2" s="1"/>
  <c r="AF87" i="2"/>
  <c r="AG87" i="2" s="1"/>
  <c r="AH87" i="2" s="1"/>
  <c r="AF86" i="2"/>
  <c r="AG86" i="2" s="1"/>
  <c r="AH86" i="2" s="1"/>
  <c r="AF85" i="2"/>
  <c r="AG85" i="2" s="1"/>
  <c r="AH85" i="2" s="1"/>
  <c r="AF84" i="2"/>
  <c r="AG84" i="2" s="1"/>
  <c r="AH84" i="2" s="1"/>
  <c r="AF83" i="2"/>
  <c r="AG83" i="2" s="1"/>
  <c r="AH83" i="2" s="1"/>
  <c r="AF82" i="2"/>
  <c r="AG82" i="2" s="1"/>
  <c r="AH82" i="2" s="1"/>
  <c r="AF81" i="2"/>
  <c r="AG81" i="2" s="1"/>
  <c r="AH81" i="2" s="1"/>
  <c r="AF80" i="2"/>
  <c r="AG80" i="2" s="1"/>
  <c r="AH80" i="2" s="1"/>
  <c r="AF79" i="2"/>
  <c r="AG79" i="2" s="1"/>
  <c r="AH79" i="2" s="1"/>
  <c r="AF78" i="2"/>
  <c r="AG78" i="2" s="1"/>
  <c r="AH78" i="2" s="1"/>
  <c r="AF77" i="2"/>
  <c r="AG77" i="2" s="1"/>
  <c r="AH77" i="2" s="1"/>
  <c r="AF76" i="2"/>
  <c r="AG76" i="2" s="1"/>
  <c r="AH76" i="2" s="1"/>
  <c r="AF75" i="2"/>
  <c r="AG75" i="2" s="1"/>
  <c r="AH75" i="2" s="1"/>
  <c r="AF73" i="2"/>
  <c r="AG73" i="2" s="1"/>
  <c r="AH73" i="2" s="1"/>
  <c r="AF72" i="2"/>
  <c r="AG72" i="2" s="1"/>
  <c r="AH72" i="2" s="1"/>
  <c r="AF71" i="2"/>
  <c r="AG71" i="2" s="1"/>
  <c r="AH71" i="2" s="1"/>
  <c r="AF70" i="2"/>
  <c r="AG70" i="2" s="1"/>
  <c r="AH70" i="2" s="1"/>
  <c r="AF69" i="2"/>
  <c r="AG69" i="2" s="1"/>
  <c r="AH69" i="2" s="1"/>
  <c r="AF66" i="2"/>
  <c r="AG66" i="2" s="1"/>
  <c r="AH66" i="2" s="1"/>
  <c r="AF65" i="2"/>
  <c r="AG65" i="2" s="1"/>
  <c r="AH65" i="2" s="1"/>
  <c r="AF64" i="2"/>
  <c r="AG64" i="2" s="1"/>
  <c r="AH64" i="2" s="1"/>
  <c r="AF63" i="2"/>
  <c r="AG63" i="2" s="1"/>
  <c r="AH63" i="2" s="1"/>
  <c r="AF62" i="2"/>
  <c r="AG62" i="2" s="1"/>
  <c r="AH62" i="2" s="1"/>
  <c r="AF61" i="2"/>
  <c r="AG61" i="2" s="1"/>
  <c r="AH61" i="2" s="1"/>
  <c r="AF60" i="2"/>
  <c r="AG60" i="2" s="1"/>
  <c r="AH60" i="2" s="1"/>
  <c r="AF59" i="2"/>
  <c r="AG59" i="2" s="1"/>
  <c r="AH59" i="2" s="1"/>
  <c r="AF58" i="2"/>
  <c r="AG58" i="2" s="1"/>
  <c r="AH58" i="2" s="1"/>
  <c r="AF57" i="2"/>
  <c r="AG57" i="2" s="1"/>
  <c r="AH57" i="2" s="1"/>
  <c r="AF56" i="2"/>
  <c r="AG56" i="2" s="1"/>
  <c r="AH56" i="2" s="1"/>
  <c r="AF55" i="2"/>
  <c r="AG55" i="2" s="1"/>
  <c r="AH55" i="2" s="1"/>
  <c r="AF54" i="2"/>
  <c r="AG54" i="2" s="1"/>
  <c r="AH54" i="2" s="1"/>
  <c r="AF53" i="2"/>
  <c r="AG53" i="2" s="1"/>
  <c r="AH53" i="2" s="1"/>
  <c r="AF52" i="2"/>
  <c r="AG52" i="2" s="1"/>
  <c r="AH52" i="2" s="1"/>
  <c r="AF51" i="2"/>
  <c r="AG51" i="2" s="1"/>
  <c r="AH51" i="2" s="1"/>
  <c r="AF50" i="2"/>
  <c r="AG50" i="2" s="1"/>
  <c r="AH50" i="2" s="1"/>
  <c r="AF49" i="2"/>
  <c r="AG49" i="2" s="1"/>
  <c r="AH49" i="2" s="1"/>
  <c r="AF48" i="2"/>
  <c r="AG48" i="2" s="1"/>
  <c r="AH48" i="2" s="1"/>
  <c r="AF47" i="2"/>
  <c r="AG47" i="2" s="1"/>
  <c r="AH47" i="2" s="1"/>
  <c r="AF46" i="2"/>
  <c r="AG46" i="2" s="1"/>
  <c r="AH46" i="2" s="1"/>
  <c r="AF45" i="2"/>
  <c r="AG45" i="2" s="1"/>
  <c r="AH45" i="2" s="1"/>
  <c r="AF44" i="2"/>
  <c r="AG44" i="2" s="1"/>
  <c r="AH44" i="2" s="1"/>
  <c r="AF43" i="2"/>
  <c r="AG43" i="2" s="1"/>
  <c r="AH43" i="2" s="1"/>
  <c r="AF42" i="2"/>
  <c r="AG42" i="2" s="1"/>
  <c r="AH42" i="2" s="1"/>
  <c r="AF40" i="2"/>
  <c r="AG40" i="2" s="1"/>
  <c r="AH40" i="2" s="1"/>
  <c r="AF39" i="2"/>
  <c r="AG39" i="2" s="1"/>
  <c r="AH39" i="2" s="1"/>
  <c r="AF38" i="2"/>
  <c r="AG38" i="2" s="1"/>
  <c r="AH38" i="2" s="1"/>
  <c r="AF36" i="2"/>
  <c r="AG36" i="2" s="1"/>
  <c r="AH36" i="2" s="1"/>
  <c r="AF34" i="2"/>
  <c r="AG34" i="2" s="1"/>
  <c r="AH34" i="2" s="1"/>
  <c r="AF32" i="2"/>
  <c r="AG32" i="2" s="1"/>
  <c r="AH32" i="2" s="1"/>
  <c r="AF30" i="2"/>
  <c r="AG30" i="2" s="1"/>
  <c r="AH30" i="2" s="1"/>
  <c r="AF28" i="2"/>
  <c r="AG28" i="2" s="1"/>
  <c r="AH28" i="2" s="1"/>
  <c r="AF26" i="2"/>
  <c r="AG26" i="2" s="1"/>
  <c r="AH26" i="2" s="1"/>
  <c r="AF24" i="2"/>
  <c r="AG24" i="2" s="1"/>
  <c r="AH24" i="2" s="1"/>
  <c r="AF22" i="2"/>
  <c r="AG22" i="2" s="1"/>
  <c r="AH22" i="2" s="1"/>
  <c r="AF19" i="2"/>
  <c r="AG19" i="2" s="1"/>
  <c r="AH19" i="2" s="1"/>
  <c r="AF18" i="2"/>
  <c r="AG18" i="2" s="1"/>
  <c r="AH18" i="2" s="1"/>
  <c r="AF16" i="2"/>
  <c r="AG16" i="2" s="1"/>
  <c r="AH16" i="2" s="1"/>
  <c r="AF14" i="2"/>
  <c r="AG14" i="2" s="1"/>
  <c r="AH14" i="2" s="1"/>
  <c r="AF12" i="2"/>
  <c r="AG12" i="2" s="1"/>
  <c r="AH12" i="2" s="1"/>
  <c r="AF10" i="2"/>
  <c r="AG10" i="2" s="1"/>
  <c r="AH10" i="2" s="1"/>
  <c r="AF8" i="2"/>
  <c r="AG8" i="2" s="1"/>
  <c r="AH8" i="2" s="1"/>
  <c r="AF6" i="2"/>
  <c r="AG6" i="2" s="1"/>
  <c r="AH6" i="2" s="1"/>
  <c r="AF2" i="2"/>
  <c r="AG2" i="2" s="1"/>
  <c r="AH2" i="2" s="1"/>
  <c r="E108" i="7"/>
  <c r="D108" i="7"/>
  <c r="C108" i="7"/>
  <c r="B108" i="7"/>
  <c r="I80" i="15" l="1"/>
</calcChain>
</file>

<file path=xl/sharedStrings.xml><?xml version="1.0" encoding="utf-8"?>
<sst xmlns="http://schemas.openxmlformats.org/spreadsheetml/2006/main" count="13881" uniqueCount="1295">
  <si>
    <t xml:space="preserve">REPUBLICA DE COLOMBIA                              </t>
  </si>
  <si>
    <t xml:space="preserve">      </t>
  </si>
  <si>
    <t xml:space="preserve">                                                                        </t>
  </si>
  <si>
    <t xml:space="preserve">     </t>
  </si>
  <si>
    <t xml:space="preserve">                                                                                                                                                                              </t>
  </si>
  <si>
    <t xml:space="preserve">                  </t>
  </si>
  <si>
    <t xml:space="preserve">                </t>
  </si>
  <si>
    <t xml:space="preserve">       </t>
  </si>
  <si>
    <t xml:space="preserve">            </t>
  </si>
  <si>
    <t xml:space="preserve">                      </t>
  </si>
  <si>
    <t xml:space="preserve">                 </t>
  </si>
  <si>
    <t xml:space="preserve">Fecha: 24/04/2024   </t>
  </si>
  <si>
    <t xml:space="preserve">                                                  </t>
  </si>
  <si>
    <t xml:space="preserve">        </t>
  </si>
  <si>
    <t xml:space="preserve">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</si>
  <si>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</t>
  </si>
  <si>
    <t xml:space="preserve">                                                   </t>
  </si>
  <si>
    <t>Hora: 06:06:00 p. m.</t>
  </si>
  <si>
    <t xml:space="preserve">Municipio de Cartago                               </t>
  </si>
  <si>
    <t xml:space="preserve">                    </t>
  </si>
  <si>
    <t>EJECUCION PRESUPUESTAL DE EGRESOS INVERSIÓN (CCPET)</t>
  </si>
  <si>
    <t xml:space="preserve"> VIGENCIA 2024  HASTA   23/04/2024                 </t>
  </si>
  <si>
    <t>SECTOR</t>
  </si>
  <si>
    <t xml:space="preserve">NOMBRE SECTOR                                     </t>
  </si>
  <si>
    <t>PROYECTO</t>
  </si>
  <si>
    <t xml:space="preserve">NOMBRE PROYECTO                                                                                                                                           </t>
  </si>
  <si>
    <t>PRODUCTO</t>
  </si>
  <si>
    <t xml:space="preserve">NOMBRE PRODUCTO                                                                                                                                  </t>
  </si>
  <si>
    <t xml:space="preserve">CODIGO                                             </t>
  </si>
  <si>
    <t>FUENTE</t>
  </si>
  <si>
    <t xml:space="preserve">NOMBRE FUENTE                                                           </t>
  </si>
  <si>
    <t>RESUM</t>
  </si>
  <si>
    <t xml:space="preserve">NOMBRE                                                                                                                                                                        </t>
  </si>
  <si>
    <t xml:space="preserve">INICIAL           </t>
  </si>
  <si>
    <t xml:space="preserve">ADICIONES       </t>
  </si>
  <si>
    <t>REBAJAS</t>
  </si>
  <si>
    <t xml:space="preserve">CREDITOS        </t>
  </si>
  <si>
    <t xml:space="preserve">CONTRACREDITOS  </t>
  </si>
  <si>
    <t>APLAZAMIENTO</t>
  </si>
  <si>
    <t xml:space="preserve">PTO DEFINITIVO        </t>
  </si>
  <si>
    <t xml:space="preserve">DISPONIBILIDADES </t>
  </si>
  <si>
    <t xml:space="preserve">COMPROMISOS         </t>
  </si>
  <si>
    <t xml:space="preserve">OBLIGACIONES     </t>
  </si>
  <si>
    <t xml:space="preserve">PAGOS            </t>
  </si>
  <si>
    <t xml:space="preserve">PTO DISPONIBLE        </t>
  </si>
  <si>
    <t xml:space="preserve">JUSTICIA Y DEL DERECHO                            </t>
  </si>
  <si>
    <t xml:space="preserve">Promocion al acceso a la justicia                                                                                                                         </t>
  </si>
  <si>
    <t xml:space="preserve">Casas de Justicia en operacion                                                                                                                   </t>
  </si>
  <si>
    <t xml:space="preserve">GASTOS                                                                                                                                                                        </t>
  </si>
  <si>
    <t xml:space="preserve">2.3                                                </t>
  </si>
  <si>
    <t xml:space="preserve">INVERSION                                                                                                                                                                     </t>
  </si>
  <si>
    <t xml:space="preserve">2.3.1                                              </t>
  </si>
  <si>
    <t xml:space="preserve">GASTOS DE PERSONAL                                                                                                                                                            </t>
  </si>
  <si>
    <t xml:space="preserve">2.3.1.01                                           </t>
  </si>
  <si>
    <t xml:space="preserve">PLANTA DE PERSONAL PERMANENTE                                                                                                                                                 </t>
  </si>
  <si>
    <t xml:space="preserve">2.3.1.01.01                                        </t>
  </si>
  <si>
    <t xml:space="preserve">FACTORES CONSTITUTIVOS DE SALARIO                                                                                                                                             </t>
  </si>
  <si>
    <t xml:space="preserve">2.3.1.01.01.001                                    </t>
  </si>
  <si>
    <t xml:space="preserve">FACTORES SALARIALES COMUNES                                                                                                                                                   </t>
  </si>
  <si>
    <t xml:space="preserve">2.3.1.01.01.001.01                                 </t>
  </si>
  <si>
    <t xml:space="preserve">SUELDO BASICO                                                                                                                                                                 </t>
  </si>
  <si>
    <t xml:space="preserve">2.3.1.01.01.001.01.1202001.16.01.032               </t>
  </si>
  <si>
    <t xml:space="preserve">SGP PG OTROS SECTORES                                                   </t>
  </si>
  <si>
    <t xml:space="preserve">Sueldo básico - Comisarias                                                                                                                                                    </t>
  </si>
  <si>
    <t xml:space="preserve">2.3.1.01.01.001.01.1202001.16.13.362               </t>
  </si>
  <si>
    <t xml:space="preserve">RBA ESTAMPILLA PRO JUSTICIA FAMILIAR                                    </t>
  </si>
  <si>
    <t xml:space="preserve">2.3.1.01.01.001.04                                 </t>
  </si>
  <si>
    <t xml:space="preserve">SUBSIDIO DE ALIMENTACION                                                                                                                                                      </t>
  </si>
  <si>
    <t xml:space="preserve">2.3.1.01.01.001.04.1202001.16.01.362               </t>
  </si>
  <si>
    <t xml:space="preserve">Subsidio de alimentación - Comisarias                                                                                                                                         </t>
  </si>
  <si>
    <t xml:space="preserve">2.3.1.01.01.001.05                                 </t>
  </si>
  <si>
    <t xml:space="preserve">AUXILIO DE TRANSPORTE                                                                                                                                                         </t>
  </si>
  <si>
    <t xml:space="preserve">2.3.1.01.01.001.05.1202001.16.01.362               </t>
  </si>
  <si>
    <t xml:space="preserve">Auxilio de transporte - Comisarias                                                                                                                                            </t>
  </si>
  <si>
    <t xml:space="preserve">2.3.1.01.01.001.06                                 </t>
  </si>
  <si>
    <t xml:space="preserve">PRIMA DE SERVICIO                                                                                                                                                             </t>
  </si>
  <si>
    <t xml:space="preserve">2.3.1.01.01.001.06.1202001.16.01.032               </t>
  </si>
  <si>
    <t xml:space="preserve">Prima de servicio - Comisarias                                                                                                                                                </t>
  </si>
  <si>
    <t xml:space="preserve">2.3.1.01.01.001.06.1202001.16.09.362               </t>
  </si>
  <si>
    <t xml:space="preserve">2.3.1.01.01.001.07                                 </t>
  </si>
  <si>
    <t xml:space="preserve">BONIFICACION POR SERVICIOS PRESTADOS                                                                                                                                          </t>
  </si>
  <si>
    <t xml:space="preserve">2.3.1.01.01.001.07.1202001.16.01.032               </t>
  </si>
  <si>
    <t xml:space="preserve">Bonificación por servicios prestados - Comisarias                                                                                                                             </t>
  </si>
  <si>
    <t xml:space="preserve">2.3.1.01.01.001.07.1202001.16.07.362               </t>
  </si>
  <si>
    <t xml:space="preserve">2.3.1.01.01.001.08                                 </t>
  </si>
  <si>
    <t xml:space="preserve">PRESTACIONES SOCIALES                                                                                                                                                         </t>
  </si>
  <si>
    <t xml:space="preserve">2.3.1.01.01.001.08.01                              </t>
  </si>
  <si>
    <t xml:space="preserve">PRIMA DE NAVIDAD                                                                                                                                                              </t>
  </si>
  <si>
    <t xml:space="preserve">2.3.1.01.01.001.08.01.1202001.16.01.032            </t>
  </si>
  <si>
    <t xml:space="preserve">Prima de navidad - Comisarias                                                                                                                                                 </t>
  </si>
  <si>
    <t xml:space="preserve">2.3.1.01.01.001.08.01.1202001.16.09.362            </t>
  </si>
  <si>
    <t xml:space="preserve">2.3.1.01.01.001.08.02                              </t>
  </si>
  <si>
    <t xml:space="preserve">PRIMA DE VACACIONES                                                                                                                                                           </t>
  </si>
  <si>
    <t xml:space="preserve">2.3.1.01.01.001.08.02.1202001.16.01.032            </t>
  </si>
  <si>
    <t xml:space="preserve">Prima de vacaciones - Comisarias                                                                                                                                              </t>
  </si>
  <si>
    <t xml:space="preserve">2.3.1.01.01.001.08.02.1202001.16.09.362            </t>
  </si>
  <si>
    <t xml:space="preserve">2.3.1.01.02                                        </t>
  </si>
  <si>
    <t xml:space="preserve">CONTRIBUCIONES INHERENTES A LA NOMINA                                                                                                                                         </t>
  </si>
  <si>
    <t xml:space="preserve">2.3.1.01.02.001                                    </t>
  </si>
  <si>
    <t xml:space="preserve">APORTES A LA SEGURIDAD SOCIAL EN PENSIONES                                                                                                                                    </t>
  </si>
  <si>
    <t xml:space="preserve">2.3.1.01.02.001.1202001.16.01.032                  </t>
  </si>
  <si>
    <t xml:space="preserve">Aportes a la seguridad social en pensiones - Comisarias                                                                                                                       </t>
  </si>
  <si>
    <t xml:space="preserve">2.3.1.01.02.001.1202001.16.11.362                  </t>
  </si>
  <si>
    <t xml:space="preserve">2.3.1.01.02.002                                    </t>
  </si>
  <si>
    <t xml:space="preserve">APORTES A LA SEGURIDAD SOCIAL EN SALUD                                                                                                                                        </t>
  </si>
  <si>
    <t xml:space="preserve">2.3.1.01.02.002.1202001.16.01.032                  </t>
  </si>
  <si>
    <t xml:space="preserve">Aportes a la seguridad social en salud - Comisarias                                                                                                                           </t>
  </si>
  <si>
    <t xml:space="preserve">2.3.1.01.02.002.1202001.16.11.362                  </t>
  </si>
  <si>
    <t xml:space="preserve">2.3.1.01.02.003                                    </t>
  </si>
  <si>
    <t xml:space="preserve">APORTES DE CESANTIAS                                                                                                                                                          </t>
  </si>
  <si>
    <t xml:space="preserve">2.3.1.01.02.003.1202001.16.01.032                  </t>
  </si>
  <si>
    <t xml:space="preserve">Aportes de cesantías  - Comisarias                                                                                                                                            </t>
  </si>
  <si>
    <t xml:space="preserve">2.3.1.01.02.003.1202001.16.02.032                  </t>
  </si>
  <si>
    <t xml:space="preserve">Aportes de cesantías (Intereses)  - Comisarias                                                                                                                                </t>
  </si>
  <si>
    <t xml:space="preserve">2.3.1.01.02.003.1202001.16.15.362                  </t>
  </si>
  <si>
    <t xml:space="preserve">2.3.1.01.02.003.1202001.16.16.362                  </t>
  </si>
  <si>
    <t xml:space="preserve">2.3.1.01.02.004                                    </t>
  </si>
  <si>
    <t xml:space="preserve">APORTES A CAJAS DE COMPENSACION FAMILIAR                                                                                                                                      </t>
  </si>
  <si>
    <t xml:space="preserve">2.3.1.01.02.004.1202001.16.01.032                  </t>
  </si>
  <si>
    <t xml:space="preserve">Aportes a cajas de compensación familiar  - Comisarias                                                                                                                        </t>
  </si>
  <si>
    <t xml:space="preserve">2.3.1.01.02.004.1202001.16.09.362                  </t>
  </si>
  <si>
    <t xml:space="preserve">2.3.1.01.02.005                                    </t>
  </si>
  <si>
    <t xml:space="preserve">APORTES GENERALES AL SISTEMA DE RIESGOS LABORALES                                                                                                                             </t>
  </si>
  <si>
    <t xml:space="preserve">2.3.1.01.02.005.1202001.16.01.032                  </t>
  </si>
  <si>
    <t xml:space="preserve">Aportes generales al sistema de riesgos laborales - Comisarias                                                                                                                </t>
  </si>
  <si>
    <t xml:space="preserve">2.3.1.01.02.005.1202001.16.08.362                  </t>
  </si>
  <si>
    <t xml:space="preserve">2.3.1.01.02.006                                    </t>
  </si>
  <si>
    <t xml:space="preserve">APORTES AL ICBF                                                                                                                                                               </t>
  </si>
  <si>
    <t xml:space="preserve">2.3.1.01.02.006.1202001.16.01.032                  </t>
  </si>
  <si>
    <t xml:space="preserve">Aportes al ICBF - Comisarias                                                                                                                                                  </t>
  </si>
  <si>
    <t xml:space="preserve">2.3.1.01.02.006.1202001.16.09.362                  </t>
  </si>
  <si>
    <t xml:space="preserve">2.3.1.01.02.007                                    </t>
  </si>
  <si>
    <t xml:space="preserve">APORTES AL SENA                                                                                                                                                               </t>
  </si>
  <si>
    <t xml:space="preserve">2.3.1.01.02.007.1202001.16.01.032                  </t>
  </si>
  <si>
    <t xml:space="preserve">Aportes al SENA - Comisarias                                                                                                                                                  </t>
  </si>
  <si>
    <t xml:space="preserve">2.3.1.01.02.007.1202001.16.09.362                  </t>
  </si>
  <si>
    <t xml:space="preserve">2.3.1.01.02.008                                    </t>
  </si>
  <si>
    <t xml:space="preserve">APORTES A LA ESAP                                                                                                                                                             </t>
  </si>
  <si>
    <t xml:space="preserve">2.3.1.01.02.008.1202001.16.01.032                  </t>
  </si>
  <si>
    <t xml:space="preserve">Aportes a la ESAP - Comisarias                                                                                                                                                </t>
  </si>
  <si>
    <t xml:space="preserve">2.3.1.01.02.008.1202001.16.08.362                  </t>
  </si>
  <si>
    <t xml:space="preserve">2.3.1.01.02.009                                    </t>
  </si>
  <si>
    <t xml:space="preserve">APORTES A ESCUELAS INDUSTRIALES E INSTITUTOS TECNICOS                                                                                                                         </t>
  </si>
  <si>
    <t xml:space="preserve">2.3.1.01.02.009.1202001.16.01.032                  </t>
  </si>
  <si>
    <t xml:space="preserve">Aportes a escuelas industriales e institutos técnicos -. Comisarias                                                                                                           </t>
  </si>
  <si>
    <t xml:space="preserve">2.3.1.01.02.009.1202001.16.09.362                  </t>
  </si>
  <si>
    <t xml:space="preserve">2.3.1.01.03                                        </t>
  </si>
  <si>
    <t xml:space="preserve">REMUNERACIONES NO CONSTITUTIVAS DE FACTOR SALARIAL                                                                                                                            </t>
  </si>
  <si>
    <t xml:space="preserve">2.3.1.01.03.001                                    </t>
  </si>
  <si>
    <t xml:space="preserve">2.3.1.01.03.001.01                                 </t>
  </si>
  <si>
    <t xml:space="preserve">VACACIONES                                                                                                                                                                    </t>
  </si>
  <si>
    <t xml:space="preserve">2.3.1.01.03.001.01.1202001.16.01.032               </t>
  </si>
  <si>
    <t xml:space="preserve">Vacaciones . Comisarias                                                                                                                                                       </t>
  </si>
  <si>
    <t xml:space="preserve">2.3.1.01.03.001.01.1202001.16.09.362               </t>
  </si>
  <si>
    <t xml:space="preserve">2.3.1.01.03.001.03                                 </t>
  </si>
  <si>
    <t xml:space="preserve">BONIFICACION ESPECIAL DE RECREACION                                                                                                                                           </t>
  </si>
  <si>
    <t xml:space="preserve">2.3.1.01.03.001.03.1202001.16.01.032               </t>
  </si>
  <si>
    <t xml:space="preserve">Bonificación especial de recreación - Comisarias                                                                                                                              </t>
  </si>
  <si>
    <t xml:space="preserve">2.3.1.01.03.001.03.1202001.16.07.362               </t>
  </si>
  <si>
    <t xml:space="preserve">2.3.2                                              </t>
  </si>
  <si>
    <t xml:space="preserve">ADQUISICION DE BIENES Y SERVICIOS                                                                                                                                             </t>
  </si>
  <si>
    <t xml:space="preserve">2.3.2.02                                           </t>
  </si>
  <si>
    <t xml:space="preserve">ADQUISICIONES DIFERENTES DE ACTIVOS                                                                                                                                           </t>
  </si>
  <si>
    <t xml:space="preserve">2.3.2.02.02                                        </t>
  </si>
  <si>
    <t xml:space="preserve">ADQUISICION DE SERVICIOS                                                                                                                                                      </t>
  </si>
  <si>
    <t xml:space="preserve">2.3.2.02.02.008                                    </t>
  </si>
  <si>
    <t xml:space="preserve">SERVICIOS PRESTADOS A LAS EMPRESAS Y SERVICIOS DE PRODUCCION                                                                                                                  </t>
  </si>
  <si>
    <t xml:space="preserve">2.3.2.02.02.008.1202001.16.01.032                  </t>
  </si>
  <si>
    <t xml:space="preserve">Casas de Justicia en operación - Apoyo Comisarías                                                                                                                             </t>
  </si>
  <si>
    <t xml:space="preserve">2.3.2.02.02.008.1202001.16.01.610                  </t>
  </si>
  <si>
    <t xml:space="preserve">ESTAMPILLA PRO JUSTICIA FAMILIAR                                        </t>
  </si>
  <si>
    <t xml:space="preserve">2.3.2.02.02.008.1202001.16.02.032                  </t>
  </si>
  <si>
    <t xml:space="preserve">Casas de Justicia en operación - Cofinanciacion proyecto MinJusticia                                                                                                          </t>
  </si>
  <si>
    <t xml:space="preserve">2.3.2.02.02.008.1202001.16.64.362                  </t>
  </si>
  <si>
    <t xml:space="preserve">Servicio de asistencia tecnica en materia de promocion al acceso a la justicia                                                                   </t>
  </si>
  <si>
    <t xml:space="preserve">2.3.2.02.02.008.1202014.16.02.032                  </t>
  </si>
  <si>
    <t xml:space="preserve">Servicio de asistencia tecnica en materia de promoción al acceso a la justicia                                                                                                </t>
  </si>
  <si>
    <t xml:space="preserve">Sistema penitenciario y carcelario en el marco de los derechos humanos                                                                                    </t>
  </si>
  <si>
    <t xml:space="preserve">Servicio de bienestar a la poblacion privada de libertad                                                                                         </t>
  </si>
  <si>
    <t xml:space="preserve">2.3.2.02.02.008.1206007.16.03.032                  </t>
  </si>
  <si>
    <t xml:space="preserve">Servicio de bienestar a la población privada de libertad                                                                                                                      </t>
  </si>
  <si>
    <t xml:space="preserve">AGRICULTURA Y DESARROLLO RURAL                    </t>
  </si>
  <si>
    <t xml:space="preserve">Inclusion productiva de pequeños productores rurales                                                                                                      </t>
  </si>
  <si>
    <t xml:space="preserve">Servicio de asistencia tecnica agropecuaria dirigida a pequenos productores                                                                      </t>
  </si>
  <si>
    <t xml:space="preserve">2.3.1.01.01.001.01.1702010.16.02.032               </t>
  </si>
  <si>
    <t xml:space="preserve">Sueldo básico - Umata                                                                                                                                                         </t>
  </si>
  <si>
    <t xml:space="preserve">2.3.1.01.01.001.04.1702010.16.01.032               </t>
  </si>
  <si>
    <t xml:space="preserve">Subsidio de alimentación - Umata                                                                                                                                              </t>
  </si>
  <si>
    <t xml:space="preserve">2.3.1.01.01.001.05.1702010.16.01.032               </t>
  </si>
  <si>
    <t xml:space="preserve">Auxilio de transporte - Umata                                                                                                                                                 </t>
  </si>
  <si>
    <t xml:space="preserve">2.3.1.01.01.001.06.1702010.16.02.032               </t>
  </si>
  <si>
    <t xml:space="preserve">Prima de servicio - Umata                                                                                                                                                     </t>
  </si>
  <si>
    <t xml:space="preserve">2.3.1.01.01.001.07.1702010.16.02.032               </t>
  </si>
  <si>
    <t xml:space="preserve">Bonificación por servicios prestados - Umata                                                                                                                                  </t>
  </si>
  <si>
    <t xml:space="preserve">2.3.1.01.01.001.08.01.1702010.16.02.032            </t>
  </si>
  <si>
    <t xml:space="preserve">Prima de navidad - Umata                                                                                                                                                      </t>
  </si>
  <si>
    <t xml:space="preserve">2.3.1.01.01.001.08.02.1702010.16.02.032            </t>
  </si>
  <si>
    <t xml:space="preserve">Prima de vacaciones - Umata                                                                                                                                                   </t>
  </si>
  <si>
    <t xml:space="preserve">2.3.1.01.02.001.1702010.16.02.032                  </t>
  </si>
  <si>
    <t xml:space="preserve">Aportes a la seguridad social en pensiones - Umata                                                                                                                            </t>
  </si>
  <si>
    <t xml:space="preserve">2.3.1.01.02.002.1702010.16.02.032                  </t>
  </si>
  <si>
    <t xml:space="preserve">Aportes a la seguridad social en salud - Umata                                                                                                                                </t>
  </si>
  <si>
    <t xml:space="preserve">2.3.1.01.02.003.1702010.16.03.032                  </t>
  </si>
  <si>
    <t xml:space="preserve">Aportes de cesantías  - Umata                                                                                                                                                 </t>
  </si>
  <si>
    <t xml:space="preserve">2.3.1.01.02.003.1702010.16.04.032                  </t>
  </si>
  <si>
    <t xml:space="preserve">Aportes de cesantías (Intereses)  - Umata                                                                                                                                     </t>
  </si>
  <si>
    <t xml:space="preserve">2.3.1.01.02.004.1702010.16.02.032                  </t>
  </si>
  <si>
    <t xml:space="preserve">Aportes a cajas de compensación familiar  - Umata                                                                                                                             </t>
  </si>
  <si>
    <t xml:space="preserve">2.3.1.01.02.005.1702010.16.02.032                  </t>
  </si>
  <si>
    <t xml:space="preserve">Aportes generales al sistema de riesgos laborales - Umata                                                                                                                     </t>
  </si>
  <si>
    <t xml:space="preserve">2.3.1.01.02.006.1702010.16.02.032                  </t>
  </si>
  <si>
    <t xml:space="preserve">Aportes al ICBF - Umata                                                                                                                                                       </t>
  </si>
  <si>
    <t xml:space="preserve">2.3.1.01.02.007.1702010.16.02.032                  </t>
  </si>
  <si>
    <t xml:space="preserve">Aportes al SENA - Umata                                                                                                                                                       </t>
  </si>
  <si>
    <t xml:space="preserve">2.3.1.01.02.008.1702010.16.02.032                  </t>
  </si>
  <si>
    <t xml:space="preserve">Aportes a la ESAP - Umata                                                                                                                                                     </t>
  </si>
  <si>
    <t xml:space="preserve">2.3.1.01.02.009.1702010.16.02.032                  </t>
  </si>
  <si>
    <t xml:space="preserve">Aportes a escuelas industriales e institutos técnicos - Umata                                                                                                                 </t>
  </si>
  <si>
    <t xml:space="preserve">2.3.1.01.03.001.01.1702010.16.02.032               </t>
  </si>
  <si>
    <t xml:space="preserve">Vacaciones - Umata                                                                                                                                                            </t>
  </si>
  <si>
    <t xml:space="preserve">2.3.1.01.03.001.03.1702010.16.02.032               </t>
  </si>
  <si>
    <t xml:space="preserve">Bonificación especial de recreación - Umata                                                                                                                                   </t>
  </si>
  <si>
    <t xml:space="preserve">2.3.2.02.02.009                                    </t>
  </si>
  <si>
    <t xml:space="preserve">SERVICIOS PARA LA COMUNIDAD, SOCIALES Y PERSONALES                                                                                                                            </t>
  </si>
  <si>
    <t xml:space="preserve">2.3.2.02.02.009.1702010.16.01.001                  </t>
  </si>
  <si>
    <t xml:space="preserve">RECURSOS PROPIOS ICLD                                                   </t>
  </si>
  <si>
    <t xml:space="preserve">Servicio de asistencia técnica agropecuaria dirigida a pequeños productores rurales                                                                                           </t>
  </si>
  <si>
    <t xml:space="preserve">2.3.2.02.02.009.1702010.16.01.032                  </t>
  </si>
  <si>
    <t xml:space="preserve">Servicios financieros y gestion del riesgo para las actividades agropecuarias y rurales                                                                   </t>
  </si>
  <si>
    <t xml:space="preserve">Servicio de divulgacion1703010                                                                                                                   </t>
  </si>
  <si>
    <t xml:space="preserve">2.3.2.02.02.009.1703010.16.01.032                  </t>
  </si>
  <si>
    <t xml:space="preserve">Servicio de divulgación                                                                                                                                                       </t>
  </si>
  <si>
    <t xml:space="preserve">Infraestructura productiva y comercializacion                                                                                                             </t>
  </si>
  <si>
    <t xml:space="preserve">Plaza de mercado adecuadas                                                                                                                       </t>
  </si>
  <si>
    <t xml:space="preserve">2.3.2.02.02.005                                    </t>
  </si>
  <si>
    <t xml:space="preserve">CONSTRUCCION Y SERVICIOS DE LA CONSTRUCCION                                                                                                                                   </t>
  </si>
  <si>
    <t xml:space="preserve">2.3.2.02.02.005.1709078.16.01.001                  </t>
  </si>
  <si>
    <t xml:space="preserve">Plazas de Mercado Adecuadas                                                                                                                                                   </t>
  </si>
  <si>
    <t xml:space="preserve">2.3.2.02.02.005.1709078.16.01.342                  </t>
  </si>
  <si>
    <t xml:space="preserve">RBA RECURSOS PROPIOS                                                    </t>
  </si>
  <si>
    <t xml:space="preserve">Plaza de mercado adecuadas - Cancelación de Reservas                                                                                                                          </t>
  </si>
  <si>
    <t xml:space="preserve">2.3.2.02.02.005.1709078.16.08.364                  </t>
  </si>
  <si>
    <t xml:space="preserve">RBA DPS CONVENIO FIP 763/2021                                           </t>
  </si>
  <si>
    <t xml:space="preserve">SALUD Y PROTECCIÓN SOCIAL                         </t>
  </si>
  <si>
    <t xml:space="preserve">Inspeccion, vigilancia y control                                                                                                                          </t>
  </si>
  <si>
    <t xml:space="preserve">Servicio de inspeccion, vigilancia y control1903011                                                                                              </t>
  </si>
  <si>
    <t xml:space="preserve">2.3.2.02.02.009.1903011.19.02.65.21.02.001         </t>
  </si>
  <si>
    <t xml:space="preserve">Servicio de inspección, vigilancia y control                                                                                                                                  </t>
  </si>
  <si>
    <t xml:space="preserve">2.3.2.02.02.009.1903011.19.02.65.21.03.032         </t>
  </si>
  <si>
    <t xml:space="preserve">2.3.2.02.02.009.1903011.19.02.65.21.04.057         </t>
  </si>
  <si>
    <t xml:space="preserve">SGP SALUD PUBLICA                                                       </t>
  </si>
  <si>
    <t xml:space="preserve">2.3.2.02.02.009.1903011.19.02.65.21.05.057         </t>
  </si>
  <si>
    <t xml:space="preserve">2.3.2.02.02.009.1903011.19.02.65.21.06.057         </t>
  </si>
  <si>
    <t xml:space="preserve">2.3.2.02.02.009.1903011.19.02.65.21.107.330        </t>
  </si>
  <si>
    <t xml:space="preserve">RBA COLJUEGOS CSF                                                       </t>
  </si>
  <si>
    <t xml:space="preserve">Servicio de auditoria y visitas inspectivas                                                                                                      </t>
  </si>
  <si>
    <t xml:space="preserve">2.3.2.02.02.009.1903016.19.02.65.21.07.001         </t>
  </si>
  <si>
    <t xml:space="preserve">Servicio de auditoría y visitas inspectivas                                                                                                                                   </t>
  </si>
  <si>
    <t xml:space="preserve">2.3.2.02.02.009.1903016.19.02.65.21.08.057         </t>
  </si>
  <si>
    <t xml:space="preserve">2.3.2.02.02.009.1903016.19.05.11.21.09.071         </t>
  </si>
  <si>
    <t xml:space="preserve">COLJUEGOS CSF                                                           </t>
  </si>
  <si>
    <t xml:space="preserve">Servicio de implementacion de estrategias para el fortalecimiento del control social en salud                                                    </t>
  </si>
  <si>
    <t xml:space="preserve">2.3.2.02.02.009.1903025.19.02.65.21.10.057         </t>
  </si>
  <si>
    <t xml:space="preserve">Servicio de implementación de estrategias para el fortalecimiento del control social en salud                                                                                 </t>
  </si>
  <si>
    <t xml:space="preserve">2.3.2.02.02.009.1903025.19.02.65.21.11.071         </t>
  </si>
  <si>
    <t xml:space="preserve">Servicio deasistencia tecnica                                                                                                                    </t>
  </si>
  <si>
    <t xml:space="preserve">2.3.2.02.02.009.1903034.19.05.11.21.12.071         </t>
  </si>
  <si>
    <t xml:space="preserve">Servicio de asistencia técnica                                                                                                                                                </t>
  </si>
  <si>
    <t xml:space="preserve">Servicio de informacion para la gestion de la inspeccion, vigilancia y control sanitario                                                         </t>
  </si>
  <si>
    <t xml:space="preserve">2.3.2.02.02.009.1903045.19.05.29.21.13.071         </t>
  </si>
  <si>
    <t xml:space="preserve">Servicio de información para la gestión de la inspección, vigilancia y control sanitario                                                                                      </t>
  </si>
  <si>
    <t xml:space="preserve">Salud Publica                                                                                                                                             </t>
  </si>
  <si>
    <t xml:space="preserve">Centros reguladores de urgencias, emergencias y desastres adecuados                                                                              </t>
  </si>
  <si>
    <t xml:space="preserve">2.3.2.02.02.009.1905005.19.05.29.21.14.001         </t>
  </si>
  <si>
    <t xml:space="preserve">Centros reguladores de urgencias, emergencias y desastres adecuados                                                                                                           </t>
  </si>
  <si>
    <t xml:space="preserve">Servicio de educacion informal en temas de salud publica                                                                                         </t>
  </si>
  <si>
    <t xml:space="preserve">2.3.2.02.02.009.1905019.19.02.61.21.15.057         </t>
  </si>
  <si>
    <t xml:space="preserve">Servicios de educacion informal en temas de salud publica                                                                                                                     </t>
  </si>
  <si>
    <t xml:space="preserve">Servicio de gestion del riesgo en temas de salud sexual y reproductiva                                                                           </t>
  </si>
  <si>
    <t xml:space="preserve">2.3.2.02.02.009.1905021.19.02.23.21.16.057         </t>
  </si>
  <si>
    <t xml:space="preserve">Servicio de gestión del riesgo en temas de salud sexual y reproductiva                                                                                                        </t>
  </si>
  <si>
    <t xml:space="preserve">2.3.2.02.02.009.1905021.19.02.24.21.17.057         </t>
  </si>
  <si>
    <t xml:space="preserve">2.3.2.02.02.009.1905021.19.02.24.21.18.057         </t>
  </si>
  <si>
    <t xml:space="preserve">Servicio de gestion del riesgo en temas de trastornos mentales                                                                                   </t>
  </si>
  <si>
    <t xml:space="preserve">2.3.2.02.02.009.1905022.19.02.17.21.19.057         </t>
  </si>
  <si>
    <t xml:space="preserve">Servicio de gestión del riesgo en temas de trastornos mentales                                                                                                                </t>
  </si>
  <si>
    <t xml:space="preserve">2.3.2.02.02.009.1905022.19.02.18.21.20.057         </t>
  </si>
  <si>
    <t xml:space="preserve">Servicio de gestion del riesgo para abordar situaciones de salud relacionadas con condiciones ambientales                                        </t>
  </si>
  <si>
    <t xml:space="preserve">2.3.2.02.02.009.1905024.19.02.11.21.106.341        </t>
  </si>
  <si>
    <t xml:space="preserve">RBA RP Rifas (Dest. Espec)                                              </t>
  </si>
  <si>
    <t xml:space="preserve">Servicio de gestión del riesgo para abordar situaciones de salud relacionadas con condiciones ambientales                                                                     </t>
  </si>
  <si>
    <t xml:space="preserve">2.3.2.02.02.009.1905024.19.02.11.21.21.001         </t>
  </si>
  <si>
    <t xml:space="preserve">2.3.2.02.02.009.1905024.19.02.11.21.22.003         </t>
  </si>
  <si>
    <t xml:space="preserve">RECURSOS PROPIOS FORSOZA INVERSION                                      </t>
  </si>
  <si>
    <t xml:space="preserve">2.3.2.02.02.009.1905024.19.02.11.21.23.057         </t>
  </si>
  <si>
    <t xml:space="preserve">Servicio de gestion del riesgo para abordar situaciones prevalentes de origen laboral                                                            </t>
  </si>
  <si>
    <t xml:space="preserve">2.3.2.02.02.009.1905025.19.02.57.21.24.057         </t>
  </si>
  <si>
    <t xml:space="preserve">Servicio de gestión del riesgo para abordar situaciones prevalentes de origen laboral                                                                                         </t>
  </si>
  <si>
    <t xml:space="preserve">Servicio de gestion del riesgo para enfermedades emergentes, reemergentes y desatendidas                                                         </t>
  </si>
  <si>
    <t xml:space="preserve">2.3.2.02.02.009.1905026.19.02.33.21.25.057         </t>
  </si>
  <si>
    <t xml:space="preserve">Servicio de gestión del riesgo para enfermedades emergentes, reemergentes y desatendidas                                                                                      </t>
  </si>
  <si>
    <t xml:space="preserve">2.3.2.02.02.009.1905026.19.02.42.21.26.057         </t>
  </si>
  <si>
    <t xml:space="preserve">2.3.2.02.02.009.1905026.19.02.42.21.27.057         </t>
  </si>
  <si>
    <t xml:space="preserve">2.3.2.02.02.009.1905026.19.02.48.21.112.329        </t>
  </si>
  <si>
    <t xml:space="preserve">RBA SGP SALUD PUBLICA                                                   </t>
  </si>
  <si>
    <t xml:space="preserve">2.3.2.02.02.009.1905026.19.02.48.21.28.057         </t>
  </si>
  <si>
    <t xml:space="preserve">2.3.2.02.02.009.1905026.19.02.48.21.29.071         </t>
  </si>
  <si>
    <t xml:space="preserve">Servicio de gestion del riesgo para temas de consumo, aprovechamiento biologico, calidad e inocuidad de los alimentos                            </t>
  </si>
  <si>
    <t xml:space="preserve">2.3.2.02.02.009.1905028.19.02.20.21.30.057         </t>
  </si>
  <si>
    <t xml:space="preserve">Servicio de gestión del riesgo para temas de consumo, aprovechamiento biológico, calidad e inocuidad de los alimentos                                                         </t>
  </si>
  <si>
    <t xml:space="preserve">2.3.2.02.02.009.1905028.19.02.21.21.31.057         </t>
  </si>
  <si>
    <t xml:space="preserve">Servicio de atencion en salud publica en situaciones de emergencias y desastres                                                                  </t>
  </si>
  <si>
    <t xml:space="preserve">2.3.2.02.02.009.1905030.19.05.11.21.32.071         </t>
  </si>
  <si>
    <t xml:space="preserve">Servicio de atención en salud pública en situaciones de emergencias y desastres                                                                                               </t>
  </si>
  <si>
    <t xml:space="preserve">Servicio de promocion de la salud y prevencion de riesgos asociados a condiciones no transmisibles                                               </t>
  </si>
  <si>
    <t xml:space="preserve">2.3.2.02.02.009.1905031.19.02.26.21.33.057         </t>
  </si>
  <si>
    <t xml:space="preserve">Servicio de promoción de la salud y prevención de riesgos asociados a condiciones no transmisibles                                                                            </t>
  </si>
  <si>
    <t xml:space="preserve">2.3.2.02.02.009.1905031.19.02.27.21.34.057         </t>
  </si>
  <si>
    <t xml:space="preserve">Aseguramiento y prestacion integral de servicios de salud                                                                                                 </t>
  </si>
  <si>
    <t xml:space="preserve">Servicio de atencion en salud a la poblacion                                                                                                     </t>
  </si>
  <si>
    <t xml:space="preserve">2.3.2.02.02.009.1906004.19.01.11.21.108.328        </t>
  </si>
  <si>
    <t xml:space="preserve">RBA RENTAS CEDIDAS SSF                                                  </t>
  </si>
  <si>
    <t xml:space="preserve">Servicio de atención en salud a la población                                                                                                                                  </t>
  </si>
  <si>
    <t xml:space="preserve">2.3.2.02.02.009.1906004.19.01.11.21.109.331        </t>
  </si>
  <si>
    <t xml:space="preserve">RBA COLJUEGOS SSF                                                       </t>
  </si>
  <si>
    <t xml:space="preserve">2.3.2.02.02.009.1906004.19.01.11.21.35.065         </t>
  </si>
  <si>
    <t xml:space="preserve">FOSYGA SSF                                                              </t>
  </si>
  <si>
    <t xml:space="preserve">Servicio de atención en salud a la poblacion                                                                                                                                  </t>
  </si>
  <si>
    <t xml:space="preserve">2.3.2.02.02.009.1906004.19.01.11.21.36.066         </t>
  </si>
  <si>
    <t xml:space="preserve">RENTAS CEDIDAS SSF                                                      </t>
  </si>
  <si>
    <t xml:space="preserve">2.3.2.02.02.009.1906004.19.01.11.21.37.069         </t>
  </si>
  <si>
    <t xml:space="preserve">SGP REGIMEN SUBSIDIADO                                                  </t>
  </si>
  <si>
    <t xml:space="preserve">2.3.2.02.02.009.1906004.19.01.11.21.38.070         </t>
  </si>
  <si>
    <t xml:space="preserve">COLJUEGOS SSF                                                           </t>
  </si>
  <si>
    <t xml:space="preserve">2.3.2.02.02.009.1906004.19.01.11.21.39.071         </t>
  </si>
  <si>
    <t xml:space="preserve">2.3.2.02.02.009.1906004.19.01.11.21.40.071         </t>
  </si>
  <si>
    <t xml:space="preserve">2.3.2.02.02.009.1906004.19.01.13.21.110.333        </t>
  </si>
  <si>
    <t xml:space="preserve">RBA RECURSOS IVC 0.4% SSF SUPERINTENDENCIA DE SALUD                     </t>
  </si>
  <si>
    <t xml:space="preserve">2.3.2.02.02.009.1906004.19.01.13.21.111.335        </t>
  </si>
  <si>
    <t xml:space="preserve">RBA  SGP SALUD REGIMEN SUBSIDIADO CSF                                   </t>
  </si>
  <si>
    <t xml:space="preserve">2.3.2.02.02.009.1906004.19.01.13.21.41.067         </t>
  </si>
  <si>
    <t xml:space="preserve">RECRUSOS IVC SUPERSAUD 0,4% SSF                                         </t>
  </si>
  <si>
    <t xml:space="preserve">Servicio de apoyo financiero para la reorganización de redes de prestación de servicios de salud                                                 </t>
  </si>
  <si>
    <t xml:space="preserve">2.3.2.02.02.009.1906036.19.05.11.16.114.342        </t>
  </si>
  <si>
    <t xml:space="preserve">Servicio de apoyo financiero para la reorganización de redes de prestación de servicios de salud                                                                              </t>
  </si>
  <si>
    <t xml:space="preserve">MINAS Y ENERGÍA                                   </t>
  </si>
  <si>
    <t xml:space="preserve">Consolidacion productiva del sector de energia electrica                                                                                                  </t>
  </si>
  <si>
    <t xml:space="preserve">Redes de alumbrado publico con mantenimiento                                                                                                     </t>
  </si>
  <si>
    <t xml:space="preserve">2.3.2.02.02.008.2102011.16.04.005                  </t>
  </si>
  <si>
    <t xml:space="preserve">ALUMBRADO PUBLICO SSF                                                   </t>
  </si>
  <si>
    <t xml:space="preserve">Redes de alumbrado público con mantenimiento                                                                                                                                  </t>
  </si>
  <si>
    <t xml:space="preserve">2.3.2.02.02.008.2102011.16.59.347                  </t>
  </si>
  <si>
    <t xml:space="preserve">RBA ALUMBRADO PUBLICO SSF                                               </t>
  </si>
  <si>
    <t xml:space="preserve">Servicios de apoyo a la implementacion de fuentes no convencionales de energia                                                                   </t>
  </si>
  <si>
    <t xml:space="preserve">2.3.2.02.02.008.2102062.16.05.001                  </t>
  </si>
  <si>
    <t xml:space="preserve">Servicios de apoyo a la implementación de fuentes no convencionales de energía                                                                                                </t>
  </si>
  <si>
    <t xml:space="preserve">EDUCACIÓN                                         </t>
  </si>
  <si>
    <t xml:space="preserve">Calidad, cobertura y fortalecimiento de la educacion inicial, prescolar, basica y media                                                                   </t>
  </si>
  <si>
    <t xml:space="preserve">Servicio de educacion informal en politica educativa                                                                                             </t>
  </si>
  <si>
    <t xml:space="preserve">2.3.2.02.02.009.2201003.22.03.03.22.42.001         </t>
  </si>
  <si>
    <t xml:space="preserve">Servicio de educación informal en política educativa - Capacitación y bienestar Docentes                                                                                      </t>
  </si>
  <si>
    <t xml:space="preserve">2.3.2.02.02.009.2201003.22.03.03.22.42.100         </t>
  </si>
  <si>
    <t xml:space="preserve">SGP PRESTACION DEL SERVICIO                                             </t>
  </si>
  <si>
    <t xml:space="preserve">Servicio de educación informal en política educativa - Capactiacion y bienestar Docentes                                                                                      </t>
  </si>
  <si>
    <t xml:space="preserve">Servicio de asistencia tecnica en educacion inicial, preescolar, basica y media                                                                  </t>
  </si>
  <si>
    <t xml:space="preserve">2.3.2.02.02.009.2201006.22.21.06.22.43.130         </t>
  </si>
  <si>
    <t xml:space="preserve">SGP CALIDAD EDUCATIVA                                                   </t>
  </si>
  <si>
    <t xml:space="preserve">Servicio de asistencia técnica en educación inicial, preescolar, básica y media                                                                                               </t>
  </si>
  <si>
    <t xml:space="preserve">Servicio de apoyo a la permanencia con alimentacion escolar                                                                                      </t>
  </si>
  <si>
    <t xml:space="preserve">2.3.2.02.02.009.2201028.22.12.01.22.44.112         </t>
  </si>
  <si>
    <t xml:space="preserve">SGP ALIMENTACION ESCOLAR                                                </t>
  </si>
  <si>
    <t xml:space="preserve">Servicio de apoyo a la permanencia con alimentación escolar (SGP)                                                                                                             </t>
  </si>
  <si>
    <t xml:space="preserve">2.3.2.02.02.009.2201028.22.12.03.22.45.001         </t>
  </si>
  <si>
    <t xml:space="preserve">Servicio de apoyo a la permanencia con alimentación escolar  (PAE)                                                                                                            </t>
  </si>
  <si>
    <t xml:space="preserve">2.3.2.02.02.009.2201028.22.12.03.22.46.114         </t>
  </si>
  <si>
    <t xml:space="preserve">PAE                                                                     </t>
  </si>
  <si>
    <t xml:space="preserve">Servicio de apoyo a la permanencia con alimentación escolar (PAE)                                                                                                             </t>
  </si>
  <si>
    <t xml:space="preserve">2.3.2.02.02.009.2201028.22.12.03.22.95.315         </t>
  </si>
  <si>
    <t xml:space="preserve">RBA SGP ALIMENTACION ESCOLAR                                            </t>
  </si>
  <si>
    <t xml:space="preserve">2.3.2.02.02.009.2201028.22.12.03.22.96.314         </t>
  </si>
  <si>
    <t xml:space="preserve">RBA PAE ALIMENTACION ESCOLAR                                            </t>
  </si>
  <si>
    <t xml:space="preserve">Servicio de fomento para la permanencia en programas de educacion formal                                                                         </t>
  </si>
  <si>
    <t xml:space="preserve">2.3.2.02.02.009.2201033.22.11.07.22.47.130         </t>
  </si>
  <si>
    <t xml:space="preserve">Servicio de fomento para la permanencia en programas de educación formal SSF (Gratuidad)                                                                                      </t>
  </si>
  <si>
    <t xml:space="preserve">2.3.2.02.02.009.2201033.22.15.03.16.117.342        </t>
  </si>
  <si>
    <t xml:space="preserve">Servicio de fomento para la permanencia en programas de educación formal (NEE)                                                                                                </t>
  </si>
  <si>
    <t xml:space="preserve">2.3.2.02.02.009.2201033.22.15.03.22.48.100         </t>
  </si>
  <si>
    <t xml:space="preserve">Servicios conexos a la prestacion del servicio educativo oficial                                                                                 </t>
  </si>
  <si>
    <t xml:space="preserve">2.3.2.02.01                                        </t>
  </si>
  <si>
    <t xml:space="preserve">MATERIALES Y SUMINISTROS                                                                                                                                                      </t>
  </si>
  <si>
    <t xml:space="preserve">2.3.2.02.01.002                                    </t>
  </si>
  <si>
    <t xml:space="preserve">PRODUCTOS ALIMENTICIOS, BEBIDAS Y TABACO, TEXTILES, PRENDAS DE VESTIR Y PRODUCTOS DE CUERO                                                                                    </t>
  </si>
  <si>
    <t xml:space="preserve">2.3.2.02.01.002.2201044.22.02.01.22.01.100         </t>
  </si>
  <si>
    <t xml:space="preserve">Productos alimenticios, bebidas y tabaco; textiles, prendas de vestir y productos de cuero - Dotacion Administrativos                                                         </t>
  </si>
  <si>
    <t xml:space="preserve">2.3.2.02.01.002.2201044.22.02.02.22.02.100         </t>
  </si>
  <si>
    <t xml:space="preserve">Productos alimenticios, bebidas y tabaco; textiles, prendas de vestir y productos de cuero - Dotacion Docentes                                                                </t>
  </si>
  <si>
    <t xml:space="preserve">Servicio de educacion informal2201049                                                                                                            </t>
  </si>
  <si>
    <t xml:space="preserve">2.3.2.02.02.009.2201049.22.03.01.22.49.130         </t>
  </si>
  <si>
    <t xml:space="preserve">Servicio de educación informal                                                                                                                                                </t>
  </si>
  <si>
    <t xml:space="preserve">2.3.2.02.02.009.2201049.22.21.07.22.50.130         </t>
  </si>
  <si>
    <t xml:space="preserve">Servicio de educación informal en política educativa                                                                                                                          </t>
  </si>
  <si>
    <t xml:space="preserve">Servicio de accesibilidad a contenidos web para fines pedagogicos                                                                                </t>
  </si>
  <si>
    <t xml:space="preserve">2.3.2.02.02.008.2201050.22.08.01.22.06.100         </t>
  </si>
  <si>
    <t xml:space="preserve">Servicio de accesibilidad a contenidos web para fines pedagógicos (Conectividad)                                                                                              </t>
  </si>
  <si>
    <t xml:space="preserve">Infraestructura educativa mejorada                                                                                                               </t>
  </si>
  <si>
    <t xml:space="preserve">2.3.2.02.02.005.2201052.22.04.01.22.02.001         </t>
  </si>
  <si>
    <t xml:space="preserve">Infraestructura educativa mejorada                                                                                                                                            </t>
  </si>
  <si>
    <t xml:space="preserve">2.3.2.02.02.005.2201052.22.04.01.22.03.130         </t>
  </si>
  <si>
    <t xml:space="preserve">Servicio educativo de promocion del bilinguismo para docentes                                                                                    </t>
  </si>
  <si>
    <t xml:space="preserve">2.3.2.02.02.009.2201060.22.03.01.22.51.130         </t>
  </si>
  <si>
    <t xml:space="preserve">Servicio educativo de promoción del bilingüismo para docentes                                                                                                                 </t>
  </si>
  <si>
    <t xml:space="preserve">Infraestructura educativa mantenida                                                                                                              </t>
  </si>
  <si>
    <t xml:space="preserve">2.3.2.02.02.005.2201062.22.04.02.22.10.310         </t>
  </si>
  <si>
    <t xml:space="preserve">RBA COLEGIO JUAN XXIII                                                  </t>
  </si>
  <si>
    <t xml:space="preserve">Infraestructura educativa mantenida                                                                                                                                           </t>
  </si>
  <si>
    <t xml:space="preserve">2.3.2.02.02.005.2201062.22.04.02.22.11.311         </t>
  </si>
  <si>
    <t xml:space="preserve">RBA COLEGIO EL CIPRES                                                   </t>
  </si>
  <si>
    <t xml:space="preserve">Servicio de gestion de riesgos y desastres en establecimientos educativos                                                                        </t>
  </si>
  <si>
    <t xml:space="preserve">2.3.2.02.02.009.2201068.22.03.01.22.52.130         </t>
  </si>
  <si>
    <t xml:space="preserve">Servicio de gestión de riesgos y desastres en establecimientos educativos                                                                                                     </t>
  </si>
  <si>
    <t xml:space="preserve">Infraestructura educativa dotada                                                                                                                 </t>
  </si>
  <si>
    <t xml:space="preserve">2.3.2.01                                           </t>
  </si>
  <si>
    <t xml:space="preserve">ADQUISICION DE ACTIVOS NO FINANCIEROS                                                                                                                                         </t>
  </si>
  <si>
    <t xml:space="preserve">2.3.2.01.01                                        </t>
  </si>
  <si>
    <t xml:space="preserve">ACTIVOS FIJOS                                                                                                                                                                 </t>
  </si>
  <si>
    <t xml:space="preserve">2.3.2.01.01.003                                    </t>
  </si>
  <si>
    <t xml:space="preserve">MAQUINARIA Y EQUIPO                                                                                                                                                           </t>
  </si>
  <si>
    <t xml:space="preserve">2.3.2.01.01.003.03                                 </t>
  </si>
  <si>
    <t xml:space="preserve">MAQUINARIA DE OFICINA, CONTABILIDAD E INFORMATICA                                                                                                                             </t>
  </si>
  <si>
    <t xml:space="preserve">2.3.2.01.01.003.03.02                              </t>
  </si>
  <si>
    <t xml:space="preserve">MAQUINARIA DE INFORMATICA Y SUS PARTES, PIEZAS Y ACCESORIOS                                                                                                                   </t>
  </si>
  <si>
    <t xml:space="preserve">2.3.2.01.01.003.03.02.2201069.22.05.01.22.01.130   </t>
  </si>
  <si>
    <t xml:space="preserve">Infraestructura educativa dotada (Equipos computo)                                                                                                                            </t>
  </si>
  <si>
    <t xml:space="preserve">Servicio educativo                                                                                                                               </t>
  </si>
  <si>
    <t xml:space="preserve">2.3.1.01.01.001.01.2201071.22.01.01.22.03.100      </t>
  </si>
  <si>
    <t xml:space="preserve">Sueldo básico - Docentes                                                                                                                                                      </t>
  </si>
  <si>
    <t xml:space="preserve">2.3.1.01.01.001.01.2201071.22.01.01.22.04.140      </t>
  </si>
  <si>
    <t xml:space="preserve">REINTEGROS EDUCACION                                                    </t>
  </si>
  <si>
    <t xml:space="preserve">Sueldo básico - Docentes - (Reintegros)                                                                                                                                       </t>
  </si>
  <si>
    <t xml:space="preserve">2.3.1.01.01.001.01.2201071.22.01.01.22.10.303      </t>
  </si>
  <si>
    <t xml:space="preserve">RBA SGP EDU PRESTACION DEL SERVICIO                                     </t>
  </si>
  <si>
    <t xml:space="preserve">2.3.1.01.01.001.01.2201071.22.01.01.22.11.306      </t>
  </si>
  <si>
    <t xml:space="preserve">RBA REINTEGROS SGP EDU                                                  </t>
  </si>
  <si>
    <t xml:space="preserve">2.3.1.01.01.001.01.2201071.22.01.01.22.12.309      </t>
  </si>
  <si>
    <t xml:space="preserve">RBA SGP EDUCACION CUOTA DE ADMINISTRACION                               </t>
  </si>
  <si>
    <t xml:space="preserve">2.3.1.01.01.001.01.2201071.22.01.02.22.05.100      </t>
  </si>
  <si>
    <t xml:space="preserve">Sueldo básico - Directivos Docentes                                                                                                                                           </t>
  </si>
  <si>
    <t xml:space="preserve">2.3.1.01.01.001.01.2201071.22.01.03.22.06.100      </t>
  </si>
  <si>
    <t xml:space="preserve">Sueldo básico - Adminisrtativos                                                                                                                                               </t>
  </si>
  <si>
    <t xml:space="preserve">2.3.1.01.01.001.01.2201071.22.01.03.22.07.100      </t>
  </si>
  <si>
    <t xml:space="preserve">Sueldo básico - Viabilizada                                                                                                                                                   </t>
  </si>
  <si>
    <t xml:space="preserve">2.3.1.01.01.001.02                                 </t>
  </si>
  <si>
    <t xml:space="preserve">HORAS EXTRAS, DOMINICALES, FESTIVOS Y RECARGOS                                                                                                                                </t>
  </si>
  <si>
    <t xml:space="preserve">2.3.1.01.01.001.02.2201071.22.01.01.22.01.100      </t>
  </si>
  <si>
    <t xml:space="preserve">Horas extras, dominicales, festivos y recargos - Docentes                                                                                                                     </t>
  </si>
  <si>
    <t xml:space="preserve">2.3.1.01.01.001.02.2201071.22.01.03.22.02.100      </t>
  </si>
  <si>
    <t xml:space="preserve">Horas extras, dominicales, festivos y recargos - Adminsitrativos                                                                                                              </t>
  </si>
  <si>
    <t xml:space="preserve">2.3.1.01.01.001.04.2201071.22.01.01.22.02.100      </t>
  </si>
  <si>
    <t xml:space="preserve">Subsidio de alimentación - Docentes                                                                                                                                           </t>
  </si>
  <si>
    <t xml:space="preserve">2.3.1.01.01.001.04.2201071.22.01.02.22.03.100      </t>
  </si>
  <si>
    <t xml:space="preserve">Subsidio de alimentación - Directivos Docentes                                                                                                                                </t>
  </si>
  <si>
    <t xml:space="preserve">2.3.1.01.01.001.04.2201071.22.01.03.22.04.100      </t>
  </si>
  <si>
    <t xml:space="preserve">Subsidio de alimentación - Administrativos                                                                                                                                    </t>
  </si>
  <si>
    <t xml:space="preserve">2.3.1.01.01.001.05.2201071.22.01.01.22.02.100      </t>
  </si>
  <si>
    <t xml:space="preserve">Auxilio de transporte - Docentes                                                                                                                                              </t>
  </si>
  <si>
    <t xml:space="preserve">2.3.1.01.01.001.05.2201071.22.01.03.22.03.100      </t>
  </si>
  <si>
    <t xml:space="preserve">Auxilio de transporte - Administrativos                                                                                                                                       </t>
  </si>
  <si>
    <t xml:space="preserve">2.3.1.01.01.001.06.2201071.22.01.01.22.03.100      </t>
  </si>
  <si>
    <t xml:space="preserve">Prima de servicio - Docentes                                                                                                                                                  </t>
  </si>
  <si>
    <t xml:space="preserve">2.3.1.01.01.001.06.2201071.22.01.02.22.04.100      </t>
  </si>
  <si>
    <t xml:space="preserve">Prima de servicio - Directivos Docentes                                                                                                                                       </t>
  </si>
  <si>
    <t xml:space="preserve">2.3.1.01.01.001.06.2201071.22.01.03.22.05.100      </t>
  </si>
  <si>
    <t xml:space="preserve">Prima de servicio - Administrativos                                                                                                                                           </t>
  </si>
  <si>
    <t xml:space="preserve">2.3.1.01.01.001.06.2201071.22.01.03.22.06.100      </t>
  </si>
  <si>
    <t xml:space="preserve">Prima de servicio - Viabilizada                                                                                                                                               </t>
  </si>
  <si>
    <t xml:space="preserve">2.3.1.01.01.001.07.2201071.22.01.03.22.03.100      </t>
  </si>
  <si>
    <t xml:space="preserve">Bonificación por servicios prestados - Administrativos                                                                                                                        </t>
  </si>
  <si>
    <t xml:space="preserve">2.3.1.01.01.001.07.2201071.22.01.03.22.04.100      </t>
  </si>
  <si>
    <t xml:space="preserve">Bonificación por servicios prestados - Viabilizada                                                                                                                            </t>
  </si>
  <si>
    <t xml:space="preserve">2.3.1.01.01.001.08.01.2201071.22.01.01.22.03.100   </t>
  </si>
  <si>
    <t xml:space="preserve">Prima de navidad - Docentes                                                                                                                                                   </t>
  </si>
  <si>
    <t xml:space="preserve">2.3.1.01.01.001.08.01.2201071.22.01.02.22.04.100   </t>
  </si>
  <si>
    <t xml:space="preserve">Prima de navidad - Directivos Docentes                                                                                                                                        </t>
  </si>
  <si>
    <t xml:space="preserve">2.3.1.01.01.001.08.01.2201071.22.01.03.22.05.100   </t>
  </si>
  <si>
    <t xml:space="preserve">Prima de navidad - Administrativos                                                                                                                                            </t>
  </si>
  <si>
    <t xml:space="preserve">2.3.1.01.01.001.08.01.2201071.22.01.03.22.06.100   </t>
  </si>
  <si>
    <t xml:space="preserve">Prima de navidad - Viabilizada                                                                                                                                                </t>
  </si>
  <si>
    <t xml:space="preserve">2.3.1.01.01.001.08.02.2201071.22.01.01.22.03.100   </t>
  </si>
  <si>
    <t xml:space="preserve">Prima de vacaciones - Docentes                                                                                                                                                </t>
  </si>
  <si>
    <t xml:space="preserve">2.3.1.01.01.001.08.02.2201071.22.01.02.22.04.100   </t>
  </si>
  <si>
    <t xml:space="preserve">Prima de vacaciones - Directivos Docentes                                                                                                                                     </t>
  </si>
  <si>
    <t xml:space="preserve">2.3.1.01.01.001.08.02.2201071.22.01.03.22.05.100   </t>
  </si>
  <si>
    <t xml:space="preserve">Prima de vacaciones - Administrativos                                                                                                                                         </t>
  </si>
  <si>
    <t xml:space="preserve">2.3.1.01.01.001.08.02.2201071.22.01.03.22.06.100   </t>
  </si>
  <si>
    <t xml:space="preserve">Prima de vacaciones - Viabilizada                                                                                                                                             </t>
  </si>
  <si>
    <t xml:space="preserve">2.3.1.01.01.001.09                                 </t>
  </si>
  <si>
    <t xml:space="preserve">PRIMA TECNICA SALARIAL                                                                                                                                                        </t>
  </si>
  <si>
    <t xml:space="preserve">2.3.1.01.01.001.09.2201071.22.01.03.22.01.100      </t>
  </si>
  <si>
    <t xml:space="preserve">Prima técnica salarial - Administrativos                                                                                                                                      </t>
  </si>
  <si>
    <t xml:space="preserve">2.3.1.01.01.002                                    </t>
  </si>
  <si>
    <t xml:space="preserve">FACTORES SALARIALES ESPECIALES                                                                                                                                                </t>
  </si>
  <si>
    <t xml:space="preserve">2.3.1.01.01.002.06                                 </t>
  </si>
  <si>
    <t xml:space="preserve">PRIMAS EXTRAORDINARIAS                                                                                                                                                        </t>
  </si>
  <si>
    <t xml:space="preserve">2.3.1.01.01.002.06.2201071.22.01.01.22.01.100      </t>
  </si>
  <si>
    <t xml:space="preserve">Primas extraordinarias - Docentes                                                                                                                                             </t>
  </si>
  <si>
    <t xml:space="preserve">2.3.1.01.01.002.06.2201071.22.01.01.22.02.100      </t>
  </si>
  <si>
    <t xml:space="preserve">Prima mensual - Docentes                                                                                                                                                      </t>
  </si>
  <si>
    <t xml:space="preserve">2.3.1.01.01.002.06.2201071.22.01.02.22.03.100      </t>
  </si>
  <si>
    <t xml:space="preserve">Prima mensual - Directivos Docentes                                                                                                                                           </t>
  </si>
  <si>
    <t xml:space="preserve">2.3.1.01.01.002.31                                 </t>
  </si>
  <si>
    <t xml:space="preserve">BONIFICACION PEDAGOGICA DOCENTES PRESCOLAR, BASICA Y MEDIA                                                                                                                    </t>
  </si>
  <si>
    <t xml:space="preserve">2.3.1.01.01.002.31.2201071.22.01.01.22.01.100      </t>
  </si>
  <si>
    <t xml:space="preserve">Bonificación Pedagógica Docentes Prescolar, Básica y Media - Docentes                                                                                                         </t>
  </si>
  <si>
    <t xml:space="preserve">2.3.1.01.01.002.31.2201071.22.01.02.22.02.100      </t>
  </si>
  <si>
    <t xml:space="preserve">Bonificación Pedagógica Docentes Prescolar, Básica y Media - Directivos Docentes                                                                                              </t>
  </si>
  <si>
    <t xml:space="preserve">2.3.1.01.01.002.32                                 </t>
  </si>
  <si>
    <t xml:space="preserve">SOBRESUELDO DOCENTES Y DIRECTIVOS DOCENTES PRESCOLAR, BASICA Y MEDIA                                                                                                          </t>
  </si>
  <si>
    <t xml:space="preserve">2.3.1.01.01.002.32.2201071.22.01.01.22.01.100      </t>
  </si>
  <si>
    <t xml:space="preserve">Sobresueldo - Docentes                                                                                                                                                        </t>
  </si>
  <si>
    <t xml:space="preserve">2.3.1.01.01.002.32.2201071.22.01.02.22.02.100      </t>
  </si>
  <si>
    <t xml:space="preserve">Sobresueldo - Directivos Docentes                                                                                                                                             </t>
  </si>
  <si>
    <t xml:space="preserve">2.3.1.01.02.001.2201071.22.01.01.22.03.100         </t>
  </si>
  <si>
    <t xml:space="preserve">Aportes a la seguridad social en pensiones - Aporte afiliado 4% SSF                                                                                                           </t>
  </si>
  <si>
    <t xml:space="preserve">2.3.1.01.02.001.2201071.22.01.01.22.04.100         </t>
  </si>
  <si>
    <t xml:space="preserve">Aportes a la seguridad social en pensiones - Aporte afiliado 4% SSF - Deuda Fomag                                                                                             </t>
  </si>
  <si>
    <t xml:space="preserve">2.3.1.01.02.001.2201071.22.01.03.22.05.100         </t>
  </si>
  <si>
    <t xml:space="preserve">Aportes a la seguridad social en pensiones (Publica) - Adminsitrativos                                                                                                        </t>
  </si>
  <si>
    <t xml:space="preserve">2.3.1.01.02.001.2201071.22.01.03.22.06.100         </t>
  </si>
  <si>
    <t xml:space="preserve">Aportes a la seguridad social en pensiones (Privada) - Adminsitrativos                                                                                                        </t>
  </si>
  <si>
    <t xml:space="preserve">2.3.1.01.02.001.2201071.22.01.03.22.07.100         </t>
  </si>
  <si>
    <t xml:space="preserve">Aportes a la seguridad social en pensiones (Publica) - Viabilizada                                                                                                            </t>
  </si>
  <si>
    <t xml:space="preserve">2.3.1.01.02.001.2201071.22.01.03.22.08.100         </t>
  </si>
  <si>
    <t xml:space="preserve">Aportes a la seguridad social en pensiones (Privada) - Viabilizada                                                                                                            </t>
  </si>
  <si>
    <t xml:space="preserve">2.3.1.01.02.002.2201071.22.01.01.22.03.100         </t>
  </si>
  <si>
    <t xml:space="preserve">Aportes prevision social - Aporte patronal 8.5% SSF                                                                                                                           </t>
  </si>
  <si>
    <t xml:space="preserve">2.3.1.01.02.002.2201071.22.01.01.22.04.100         </t>
  </si>
  <si>
    <t xml:space="preserve">Aportes a la seguridad social en salud - Aporte afiliado salud 4% SSF                                                                                                         </t>
  </si>
  <si>
    <t xml:space="preserve">2.3.1.01.02.002.2201071.22.01.01.22.05.100         </t>
  </si>
  <si>
    <t xml:space="preserve">Aportes prevision social - Aporte patronal  8.5% SSF - Deuda Fomag                                                                                                            </t>
  </si>
  <si>
    <t xml:space="preserve">2.3.1.01.02.002.2201071.22.01.01.22.06.100         </t>
  </si>
  <si>
    <t xml:space="preserve">Aportes a la seguridad social en salud - Aporte afiliado salud 4% SSF - Deuda Fomag                                                                                           </t>
  </si>
  <si>
    <t xml:space="preserve">2.3.1.01.02.002.2201071.22.01.03.22.07.100         </t>
  </si>
  <si>
    <t xml:space="preserve">Aportes a la seguridad social en salud - Administrativos                                                                                                                      </t>
  </si>
  <si>
    <t xml:space="preserve">2.3.1.01.02.002.2201071.22.01.03.22.08.100         </t>
  </si>
  <si>
    <t xml:space="preserve">Aportes a la seguridad social en salud - Viabilizada                                                                                                                          </t>
  </si>
  <si>
    <t xml:space="preserve">2.3.1.01.02.003.2201071.22.01.01.22.05.100         </t>
  </si>
  <si>
    <t xml:space="preserve">Aporte patronal de cesantías -  8.33% SSF                                                                                                                                     </t>
  </si>
  <si>
    <t xml:space="preserve">2.3.1.01.02.003.2201071.22.01.01.22.06.100         </t>
  </si>
  <si>
    <t xml:space="preserve">Aporte patronal de cesantías -  8.33% SSF - Deuda Fomag                                                                                                                       </t>
  </si>
  <si>
    <t xml:space="preserve">2.3.1.01.02.003.2201071.22.01.03.22.07.100         </t>
  </si>
  <si>
    <t xml:space="preserve">Aportes de cesantías - Administrativos                                                                                                                                        </t>
  </si>
  <si>
    <t xml:space="preserve">2.3.1.01.02.003.2201071.22.01.03.22.08.100         </t>
  </si>
  <si>
    <t xml:space="preserve">Aportes de cesantías - Viabilizada                                                                                                                                            </t>
  </si>
  <si>
    <t xml:space="preserve">2.3.1.01.02.003.2201071.22.01.03.22.09.100         </t>
  </si>
  <si>
    <t xml:space="preserve">Aportes de cesantías (Intereses) - Administrativos                                                                                                                            </t>
  </si>
  <si>
    <t xml:space="preserve">2.3.1.01.02.003.2201071.22.01.03.22.10.100         </t>
  </si>
  <si>
    <t xml:space="preserve">Aportes de cesantías (Intereses) - Viabilizada                                                                                                                                </t>
  </si>
  <si>
    <t xml:space="preserve">2.3.1.01.02.004.2201071.22.01.01.22.03.100         </t>
  </si>
  <si>
    <t xml:space="preserve">Aportes a cajas de compensación familiar - Docentes                                                                                                                           </t>
  </si>
  <si>
    <t xml:space="preserve">2.3.1.01.02.004.2201071.22.01.02.22.04.100         </t>
  </si>
  <si>
    <t xml:space="preserve">Aportes a cajas de compensación familiar - Directivos Docentes                                                                                                                </t>
  </si>
  <si>
    <t xml:space="preserve">2.3.1.01.02.004.2201071.22.01.03.22.05.100         </t>
  </si>
  <si>
    <t xml:space="preserve">Aportes a cajas de compensación familiar - Administrativos                                                                                                                    </t>
  </si>
  <si>
    <t xml:space="preserve">2.3.1.01.02.004.2201071.22.01.03.22.06.100         </t>
  </si>
  <si>
    <t xml:space="preserve">Aportes a cajas de compensación familiar - Viabilizada                                                                                                                        </t>
  </si>
  <si>
    <t xml:space="preserve">2.3.1.01.02.005.2201071.22.01.03.22.03.100         </t>
  </si>
  <si>
    <t xml:space="preserve">Aportes generales al sistema de riesgos laborales - Administrativos                                                                                                           </t>
  </si>
  <si>
    <t xml:space="preserve">2.3.1.01.02.005.2201071.22.01.03.22.04.100         </t>
  </si>
  <si>
    <t xml:space="preserve">Aportes generales al sistema de riesgos laborales - Estudiantes                                                                                                               </t>
  </si>
  <si>
    <t xml:space="preserve">2.3.1.01.02.005.2201071.22.01.03.22.05.100         </t>
  </si>
  <si>
    <t xml:space="preserve">Aportes generales al sistema de riesgos laborales - Viabilizada                                                                                                               </t>
  </si>
  <si>
    <t xml:space="preserve">2.3.1.01.02.006.2201071.22.01.01.22.03.100         </t>
  </si>
  <si>
    <t xml:space="preserve">Aportes al ICBF - Docentes                                                                                                                                                    </t>
  </si>
  <si>
    <t xml:space="preserve">2.3.1.01.02.006.2201071.22.01.02.22.04.100         </t>
  </si>
  <si>
    <t xml:space="preserve">Aportes al ICBF - Directivos Docentes                                                                                                                                         </t>
  </si>
  <si>
    <t xml:space="preserve">2.3.1.01.02.006.2201071.22.01.03.22.05.100         </t>
  </si>
  <si>
    <t xml:space="preserve">Aportes al ICBF - Administrativos                                                                                                                                             </t>
  </si>
  <si>
    <t xml:space="preserve">2.3.1.01.02.006.2201071.22.01.03.22.06.100         </t>
  </si>
  <si>
    <t xml:space="preserve">Aportes al ICBF - Viabilizada                                                                                                                                                 </t>
  </si>
  <si>
    <t xml:space="preserve">2.3.1.01.02.007.2201071.22.01.01.22.03.100         </t>
  </si>
  <si>
    <t xml:space="preserve">Aportes al SENA - Docentes                                                                                                                                                    </t>
  </si>
  <si>
    <t xml:space="preserve">2.3.1.01.02.007.2201071.22.01.02.22.04.100         </t>
  </si>
  <si>
    <t xml:space="preserve">Aportes al SENA - Directivos Docentes                                                                                                                                         </t>
  </si>
  <si>
    <t xml:space="preserve">2.3.1.01.02.007.2201071.22.01.03.22.05.100         </t>
  </si>
  <si>
    <t xml:space="preserve">Aportes al SENA - Administrativos                                                                                                                                             </t>
  </si>
  <si>
    <t xml:space="preserve">2.3.1.01.02.007.2201071.22.01.03.22.06.100         </t>
  </si>
  <si>
    <t xml:space="preserve">Aportes al SENA - Viabilizada                                                                                                                                                 </t>
  </si>
  <si>
    <t xml:space="preserve">2.3.1.01.02.008.2201071.22.01.01.22.03.100         </t>
  </si>
  <si>
    <t xml:space="preserve">Aportes a la ESAP - Docentes                                                                                                                                                  </t>
  </si>
  <si>
    <t xml:space="preserve">2.3.1.01.02.008.2201071.22.01.02.22.04.100         </t>
  </si>
  <si>
    <t xml:space="preserve">Aportes a la ESAP - Directivos Docentes                                                                                                                                       </t>
  </si>
  <si>
    <t xml:space="preserve">2.3.1.01.02.008.2201071.22.01.03.22.05.100         </t>
  </si>
  <si>
    <t xml:space="preserve">Aportes a la ESAP - Administrativos                                                                                                                                           </t>
  </si>
  <si>
    <t xml:space="preserve">2.3.1.01.02.008.2201071.22.01.03.22.06.100         </t>
  </si>
  <si>
    <t xml:space="preserve">Aportes a la ESAP - Viabilizada                                                                                                                                               </t>
  </si>
  <si>
    <t xml:space="preserve">2.3.1.01.02.009.2201071.22.01.01.22.03.100         </t>
  </si>
  <si>
    <t xml:space="preserve">Aportes a escuelas industriales e institutos técnicos - Docentes                                                                                                              </t>
  </si>
  <si>
    <t xml:space="preserve">2.3.1.01.02.009.2201071.22.01.02.22.04.100         </t>
  </si>
  <si>
    <t xml:space="preserve">Aportes a escuelas industriales e institutos técnicos - Directivos Docentes                                                                                                   </t>
  </si>
  <si>
    <t xml:space="preserve">2.3.1.01.02.009.2201071.22.01.03.22.05.100         </t>
  </si>
  <si>
    <t xml:space="preserve">Aportes a escuelas industriales e institutos técnicos - Administrativos                                                                                                       </t>
  </si>
  <si>
    <t xml:space="preserve">2.3.1.01.02.009.2201071.22.01.03.22.06.100         </t>
  </si>
  <si>
    <t xml:space="preserve">Aportes a escuelas industriales e institutos técnicos - Viabilizada                                                                                                           </t>
  </si>
  <si>
    <t xml:space="preserve">2.3.1.01.03.001.01.2201071.22.01.01.22.03.100      </t>
  </si>
  <si>
    <t xml:space="preserve">Vacaciones - Docentes                                                                                                                                                         </t>
  </si>
  <si>
    <t xml:space="preserve">2.3.1.01.03.001.01.2201071.22.01.02.22.04.100      </t>
  </si>
  <si>
    <t xml:space="preserve">Vacaciones - Directivos Docentes                                                                                                                                              </t>
  </si>
  <si>
    <t xml:space="preserve">2.3.1.01.03.001.01.2201071.22.01.03.22.05.100      </t>
  </si>
  <si>
    <t xml:space="preserve">Vacaciones - Administrativos                                                                                                                                                  </t>
  </si>
  <si>
    <t xml:space="preserve">2.3.1.01.03.001.01.2201071.22.01.03.22.06.100      </t>
  </si>
  <si>
    <t xml:space="preserve">Vacaciones - Viablizada                                                                                                                                                       </t>
  </si>
  <si>
    <t xml:space="preserve">2.3.1.01.03.001.03.2201071.22.01.03.22.03.100      </t>
  </si>
  <si>
    <t xml:space="preserve">Bonificación especial de recreación - Administrativos                                                                                                                         </t>
  </si>
  <si>
    <t xml:space="preserve">2.3.1.01.03.001.03.2201071.22.01.03.22.04.100      </t>
  </si>
  <si>
    <t xml:space="preserve">Bonificación especial de recreación - Viabilizada                                                                                                                             </t>
  </si>
  <si>
    <t xml:space="preserve">2.3.1.01.03.098                                    </t>
  </si>
  <si>
    <t xml:space="preserve">BONIFICACION EDUCADORES DE BASICA Y MEDIA                                                                                                                                     </t>
  </si>
  <si>
    <t xml:space="preserve">2.3.1.01.03.098.2201071.22.01.01.22.01.100         </t>
  </si>
  <si>
    <t xml:space="preserve">Bonificación por compensación - Docentes                                                                                                                                      </t>
  </si>
  <si>
    <t xml:space="preserve">2.3.1.01.03.098.2201071.22.01.02.22.02.100         </t>
  </si>
  <si>
    <t xml:space="preserve">Bonificación por compensación - Directivos Docentes                                                                                                                           </t>
  </si>
  <si>
    <t xml:space="preserve">2.3.1.01.03.101                                    </t>
  </si>
  <si>
    <t xml:space="preserve">BONIFICACION ZONA DE DIFICIL ACCESO DOCENTES PRESCOLAR, BASICA Y MEDIA                                                                                                        </t>
  </si>
  <si>
    <t xml:space="preserve">2.3.1.01.03.101.2201071.22.01.01.22.01.100         </t>
  </si>
  <si>
    <t xml:space="preserve">Bonificación Zona de Difícil Acceso docentes Prescolar, Básica y Media - Docentes                                                                                             </t>
  </si>
  <si>
    <t xml:space="preserve">2.3.1.01.03.101.2201071.22.01.02.22.02.100         </t>
  </si>
  <si>
    <t xml:space="preserve">Bonificación Zona de Difícil Acceso docentes Prescolar, Básica y Media - Directivos Docentes                                                                                  </t>
  </si>
  <si>
    <t xml:space="preserve">2.3.1.01.03.102                                    </t>
  </si>
  <si>
    <t xml:space="preserve">BONIFICACION GRADO 14 DOCENTES PRESCOLAR, BASICA Y MEDIA                                                                                                                      </t>
  </si>
  <si>
    <t xml:space="preserve">2.3.1.01.03.102.2201071.22.01.01.22.01.100         </t>
  </si>
  <si>
    <t xml:space="preserve">Bonificación Grado 14 docentes Prescolar, Básica y Media - Docentes                                                                                                           </t>
  </si>
  <si>
    <t xml:space="preserve">2.3.1.01.03.102.2201071.22.01.02.22.02.100         </t>
  </si>
  <si>
    <t xml:space="preserve">Bonificación Grado 14 docentes Prescolar, Básica y Media - Directivos Docentes                                                                                                </t>
  </si>
  <si>
    <t xml:space="preserve">2.3.2.02.02.009.2201071.22.01.001                  </t>
  </si>
  <si>
    <t xml:space="preserve">Servicio educativo - Transporte Escolar                                                                                                                                       </t>
  </si>
  <si>
    <t xml:space="preserve">2.3.2.02.02.009.2201071.22.01.03.22.53.100         </t>
  </si>
  <si>
    <t xml:space="preserve">Servicios para la comunidad, sociales y personales - Otros Gastos Administrativos                                                                                             </t>
  </si>
  <si>
    <t xml:space="preserve">2.3.2.02.02.009.2201071.22.01.130                  </t>
  </si>
  <si>
    <t xml:space="preserve">2.3.2.02.02.009.2201071.22.07.01.22.54.001         </t>
  </si>
  <si>
    <t xml:space="preserve">Servicio educativo - (Servicios Públicos)                                                                                                                                     </t>
  </si>
  <si>
    <t xml:space="preserve">2.3.2.02.02.009.2201071.22.07.01.22.55.130         </t>
  </si>
  <si>
    <t xml:space="preserve">Servicio educativo - (Servicios Publicos)                                                                                                                                     </t>
  </si>
  <si>
    <t xml:space="preserve">2.3.2.02.02.009.2201071.22.07.01.22.94.305         </t>
  </si>
  <si>
    <t xml:space="preserve">RBA REND FINANC SGP EDU PRESTACION DEL SERVICIO                         </t>
  </si>
  <si>
    <t xml:space="preserve">2.3.2.02.02.009.2201071.22.07.01.22.97.307         </t>
  </si>
  <si>
    <t xml:space="preserve">RBA SGP calidad educativa CSF                                           </t>
  </si>
  <si>
    <t xml:space="preserve">2.3.2.02.02.009.2201071.22.07.01.22.98.308         </t>
  </si>
  <si>
    <t xml:space="preserve">RBA SGP calidad educativa - Rendimientos financieros                    </t>
  </si>
  <si>
    <t xml:space="preserve">2.3.2.02.02.009.2201071.22.93.237                  </t>
  </si>
  <si>
    <t xml:space="preserve">RBA RP EDUCACION                                                        </t>
  </si>
  <si>
    <t xml:space="preserve">Servicios para la comunidad, sociales y personales - Otros Gastos                                                                                                             </t>
  </si>
  <si>
    <t xml:space="preserve">2.3.2.02.02.010                                    </t>
  </si>
  <si>
    <t xml:space="preserve">VIATICOS DE LOS FUNCIONARIOS EN COMISION                                                                                                                                      </t>
  </si>
  <si>
    <t xml:space="preserve">2.3.2.02.02.010.2201071.22.01.03.22.01.100         </t>
  </si>
  <si>
    <t xml:space="preserve">Viaticos funcionarios en comisión - Viabilizada                                                                                                                               </t>
  </si>
  <si>
    <t>TECNOLOGÍAS DE LA INFORMACIÓN Y LAS COMUNICACIONES</t>
  </si>
  <si>
    <t>Fomento del desarrollo de aplicaciones, software y contenidos para impulsar la apropiacion de las Tecnologias de la Informacion y las Comunicaciones (TIC)</t>
  </si>
  <si>
    <t xml:space="preserve">Servicio de asistencia tecnica para la implementacion de la Estrategia de Gobierno digital                                                       </t>
  </si>
  <si>
    <t xml:space="preserve">2.3.2.02.02.008.2302024.16.07.032                  </t>
  </si>
  <si>
    <t xml:space="preserve">Servicio de asistencia técnica para la implementación de la Estrategia de Gobierno digital                                                                                    </t>
  </si>
  <si>
    <t xml:space="preserve">2.3.2.02.02.008.2302024.16.08.001                  </t>
  </si>
  <si>
    <t xml:space="preserve">TRANSPORTE                                        </t>
  </si>
  <si>
    <t xml:space="preserve">Infraestructura red vial regional                                                                                                                         </t>
  </si>
  <si>
    <t xml:space="preserve">Via terciaria rehabilitada                                                                                                                       </t>
  </si>
  <si>
    <t xml:space="preserve">2.3.2.02.02.008.2402045.16.08.001                  </t>
  </si>
  <si>
    <t xml:space="preserve">Vía terciaria rehabilitada                                                                                                                                                    </t>
  </si>
  <si>
    <t xml:space="preserve">2.3.2.02.02.008.2402045.16.09.032                  </t>
  </si>
  <si>
    <t xml:space="preserve">Servicio de asistencia tecnica en infraestructura y Servicio de la red vial regional                                                             </t>
  </si>
  <si>
    <t xml:space="preserve">2.3.2.02.02.008.2402107.16.10.001                  </t>
  </si>
  <si>
    <t xml:space="preserve">Servicio de asistencia técnica en infraestructura y Servicio de la red vial regional                                                                                          </t>
  </si>
  <si>
    <t xml:space="preserve">Via urbana rehabilitada                                                                                                                          </t>
  </si>
  <si>
    <t xml:space="preserve">2.3.2.02.02.008.2402116.16.11.001                  </t>
  </si>
  <si>
    <t xml:space="preserve">Vía urbana rehabilitada                                                                                                                                                       </t>
  </si>
  <si>
    <t xml:space="preserve">2.3.2.02.02.008.2402116.16.12.032                  </t>
  </si>
  <si>
    <t xml:space="preserve">2.3.2.02.02.008.2402116.16.70.125                  </t>
  </si>
  <si>
    <t xml:space="preserve">RBA TRANSPORTE POR GASODUCTOS                                           </t>
  </si>
  <si>
    <t xml:space="preserve">Seguridad de transporte                                                                                                                                   </t>
  </si>
  <si>
    <t xml:space="preserve">Servicio de sensibilizacion a usuarios de los sistemas de transporte, en relacion con la seguridad al desplazarse                                </t>
  </si>
  <si>
    <t xml:space="preserve">2.3.2.02.02.008.2409002.16.13.027                  </t>
  </si>
  <si>
    <t xml:space="preserve">RECURSOS PROPIOS FORSOZA INVERSION TRANSITO                             </t>
  </si>
  <si>
    <t xml:space="preserve">Servicio de sensibilización a usuarios de los sistemas de transporte, en relación con la seguridad al desplazarse                                                             </t>
  </si>
  <si>
    <t xml:space="preserve">Infraestructura de transporte para la seguridad vial mejorada                                                                                    </t>
  </si>
  <si>
    <t xml:space="preserve">2.3.2.02.02.008.2409003.16.14.027                  </t>
  </si>
  <si>
    <t xml:space="preserve">Infraestructura de transporte para la seguridad vial mejorada                                                                                                                 </t>
  </si>
  <si>
    <t xml:space="preserve">Servicio de asistencia tecnica en temas de seguridad de transporte                                                                               </t>
  </si>
  <si>
    <t xml:space="preserve">2.3.2.02.02.008.2409007.16.15.027                  </t>
  </si>
  <si>
    <t xml:space="preserve">Servicio de asistencia técnica en temas de seguridad de transporte                                                                                                            </t>
  </si>
  <si>
    <t xml:space="preserve">Servicio de control a la seguridad vial                                                                                                          </t>
  </si>
  <si>
    <t xml:space="preserve">2.3.2.02.02.008.2409011.16.16.027                  </t>
  </si>
  <si>
    <t xml:space="preserve">Servicio de control a la seguridad vial                                                                                                                                       </t>
  </si>
  <si>
    <t xml:space="preserve">Infraestructura de transporte para la seguridad vial                                                                                             </t>
  </si>
  <si>
    <t xml:space="preserve">2.3.2.02.02.008.2409013.16.17.027                  </t>
  </si>
  <si>
    <t xml:space="preserve">Infraestructura de transporte para la seguridad vial                                                                                                                          </t>
  </si>
  <si>
    <t xml:space="preserve">2.3.2.02.02.008.2409013.16.68.346                  </t>
  </si>
  <si>
    <t xml:space="preserve">RBA Recursos Forzosa Inversion (Multas Transito)                        </t>
  </si>
  <si>
    <t xml:space="preserve">AMBIENTE Y DESARROLLO SOSTENIBLE                  </t>
  </si>
  <si>
    <t xml:space="preserve">Fortalecimiento del desempeño ambiental de los sectores productivos                                                                                       </t>
  </si>
  <si>
    <t xml:space="preserve">Servicio de asistencia tecnica para la incorporacion de varibales ambientales en la planificacion sectorial                                      </t>
  </si>
  <si>
    <t xml:space="preserve">2.3.1.01.01.001.01.3201007.16.08.032               </t>
  </si>
  <si>
    <t xml:space="preserve">Sueldo básico - Ambiental                                                                                                                                                     </t>
  </si>
  <si>
    <t xml:space="preserve">2.3.1.01.01.001.06.3201007.16.07.032               </t>
  </si>
  <si>
    <t xml:space="preserve">Prima de servicio - Ambiental                                                                                                                                                 </t>
  </si>
  <si>
    <t xml:space="preserve">2.3.1.01.01.001.07.3201007.16.05.032               </t>
  </si>
  <si>
    <t xml:space="preserve">Bonificación por servicios prestados - Ambiental                                                                                                                              </t>
  </si>
  <si>
    <t xml:space="preserve">2.3.1.01.01.001.08.01.3201007.16.07.032            </t>
  </si>
  <si>
    <t xml:space="preserve">Prima de navidad - Ambiental                                                                                                                                                  </t>
  </si>
  <si>
    <t xml:space="preserve">2.3.1.01.01.001.08.02.3201007.16.07.032            </t>
  </si>
  <si>
    <t xml:space="preserve">Prima de vacaciones - Ambiental                                                                                                                                               </t>
  </si>
  <si>
    <t xml:space="preserve">2.3.1.01.02.001.3201007.16.09.032                  </t>
  </si>
  <si>
    <t xml:space="preserve">Aportes a la seguridad social en pensiones - Ambiental                                                                                                                        </t>
  </si>
  <si>
    <t xml:space="preserve">2.3.1.01.02.002.3201007.16.09.032                  </t>
  </si>
  <si>
    <t xml:space="preserve">Aportes a la seguridad social en salud - Ambiental                                                                                                                            </t>
  </si>
  <si>
    <t xml:space="preserve">2.3.1.01.02.003.3201007.16.11.032                  </t>
  </si>
  <si>
    <t xml:space="preserve">Aportes de cesantías  - Ambiental                                                                                                                                             </t>
  </si>
  <si>
    <t xml:space="preserve">2.3.1.01.02.003.3201007.16.12.032                  </t>
  </si>
  <si>
    <t xml:space="preserve">Aportes de cesantías (Intereses)  - Ambiental                                                                                                                                 </t>
  </si>
  <si>
    <t xml:space="preserve">2.3.1.01.02.004.3201007.16.07.032                  </t>
  </si>
  <si>
    <t xml:space="preserve">Aportes a cajas de compensación familiar  - Ambiental                                                                                                                         </t>
  </si>
  <si>
    <t xml:space="preserve">2.3.1.01.02.005.3201007.16.06.032                  </t>
  </si>
  <si>
    <t xml:space="preserve">Aportes generales al sistema de riesgos laborales - Ambiental                                                                                                                 </t>
  </si>
  <si>
    <t xml:space="preserve">2.3.1.01.02.006.3201007.16.07.032                  </t>
  </si>
  <si>
    <t xml:space="preserve">Aportes al ICBF - Ambiental                                                                                                                                                   </t>
  </si>
  <si>
    <t xml:space="preserve">2.3.1.01.02.007.3201007.16.07.032                  </t>
  </si>
  <si>
    <t xml:space="preserve">Aportes al SENA - Ambiental                                                                                                                                                   </t>
  </si>
  <si>
    <t xml:space="preserve">2.3.1.01.02.008.3201007.16.07.032                  </t>
  </si>
  <si>
    <t xml:space="preserve">Aportes a la ESAP - Ambiental                                                                                                                                                 </t>
  </si>
  <si>
    <t xml:space="preserve">2.3.1.01.02.009.3201007.16.07.032                  </t>
  </si>
  <si>
    <t xml:space="preserve">Aportes a escuelas industriales e institutos técnicos - Ambiental                                                                                                             </t>
  </si>
  <si>
    <t xml:space="preserve">2.3.1.01.03.001.01.3201007.16.07.032               </t>
  </si>
  <si>
    <t xml:space="preserve">Vacaciones - Ambiental                                                                                                                                                        </t>
  </si>
  <si>
    <t xml:space="preserve">2.3.1.01.03.001.03.3201007.16.05.032               </t>
  </si>
  <si>
    <t xml:space="preserve">Bonificación especial de recreación - Ambiental                                                                                                                               </t>
  </si>
  <si>
    <t xml:space="preserve">Conservacion de la biodiversidad y sus servicios ecosistemicos                                                                                            </t>
  </si>
  <si>
    <t xml:space="preserve">Servicio de proteccion de ecosistemas                                                                                                            </t>
  </si>
  <si>
    <t xml:space="preserve">2.3.2.02.02.009.3202012.16.113.342                 </t>
  </si>
  <si>
    <t xml:space="preserve">Servicio de protección de ecosistemas                                                                                                                                         </t>
  </si>
  <si>
    <t xml:space="preserve">2.3.2.02.02.009.3202012.16.56.009                  </t>
  </si>
  <si>
    <t xml:space="preserve">LEY 99/93                                                               </t>
  </si>
  <si>
    <t xml:space="preserve">Gestion del cambio climatico para un desarrollo bajo en carbono y resiliente al clima                                                                     </t>
  </si>
  <si>
    <t xml:space="preserve">Documentos de lineamientos tecnicos para la gestion del cambio climatico y un desarrollo bajo en carbono y resiliente al clima                   </t>
  </si>
  <si>
    <t xml:space="preserve">2.3.2.02.02.008.3206002.16.65.339                  </t>
  </si>
  <si>
    <t xml:space="preserve">RBA CONVENIO CVC 041                                                    </t>
  </si>
  <si>
    <t xml:space="preserve">Documentos de lineamientos técnicos para la gestión del cambio climático y un desarrollo bajo en carbono y resiliente al clima                                                </t>
  </si>
  <si>
    <t xml:space="preserve">2.3.2.02.02.008.3206002.16.66.356                  </t>
  </si>
  <si>
    <t xml:space="preserve">RBA CONVENIO CVC 155                                                    </t>
  </si>
  <si>
    <t xml:space="preserve">CULTURA                                           </t>
  </si>
  <si>
    <t xml:space="preserve">Promocion y acceso efectivo a procesos culturales y artisticos                                                                                            </t>
  </si>
  <si>
    <t xml:space="preserve">Servicio de promocion de actividades culturales                                                                                                  </t>
  </si>
  <si>
    <t xml:space="preserve">2.3.2.02.02.009.3301053.16.118.342                 </t>
  </si>
  <si>
    <t xml:space="preserve">Servicio de promoción de actividades culturales                                                                                                                               </t>
  </si>
  <si>
    <t xml:space="preserve">2.3.2.02.02.009.3301053.16.57.021                  </t>
  </si>
  <si>
    <t xml:space="preserve">ESTAMPILLA PRO CULTURA                                                  </t>
  </si>
  <si>
    <t xml:space="preserve">Servicio de promoción de actividades culturales - Habitos de Lectura 10% Bibliotecas                                                                                          </t>
  </si>
  <si>
    <t xml:space="preserve">2.3.2.02.02.009.3301053.16.58.021                  </t>
  </si>
  <si>
    <t xml:space="preserve">Servicio de promoción de actividades culturales - Eventos Culturales                                                                                                          </t>
  </si>
  <si>
    <t xml:space="preserve">2.3.2.02.02.009.3301053.16.87.325                  </t>
  </si>
  <si>
    <t xml:space="preserve">RBA ESTAMPILLA PRO CULTURA                                              </t>
  </si>
  <si>
    <t xml:space="preserve">2.3.2.02.02.009.3301053.16.88.325                  </t>
  </si>
  <si>
    <t xml:space="preserve">Servicio de apoyo financiero al sector artistico y cultural                                                                                      </t>
  </si>
  <si>
    <t xml:space="preserve">2.3.2.02.02.009.3301054.16.59.021                  </t>
  </si>
  <si>
    <t xml:space="preserve">Servicio de apoyo financiero al sector artístico y cultural - Beeps                                                                                                           </t>
  </si>
  <si>
    <t xml:space="preserve">2.3.2.02.02.009.3301054.16.89.325                  </t>
  </si>
  <si>
    <t xml:space="preserve">Servicio de mantenimiento de infraestructura cultural                                                                                            </t>
  </si>
  <si>
    <t xml:space="preserve">2.3.2.02.02.005.3301068.16.09.359                  </t>
  </si>
  <si>
    <t xml:space="preserve">RBA MINCULTURA                                                          </t>
  </si>
  <si>
    <t xml:space="preserve">Servicio de mantenimiento de infraestructura cultural                                                                                                                         </t>
  </si>
  <si>
    <t xml:space="preserve">2.3.2.02.02.009.3301068.16.60.001                  </t>
  </si>
  <si>
    <t xml:space="preserve">2.3.2.02.02.009.3301068.16.61.025                  </t>
  </si>
  <si>
    <t xml:space="preserve">PARTICIPACIÓN DE LA CONTRIBUCIÓN PARAFISCAL CULTURAL                    </t>
  </si>
  <si>
    <t xml:space="preserve">Servicio de educacion informal en areas artisticas y culturales                                                                                  </t>
  </si>
  <si>
    <t xml:space="preserve">2.3.2.02.02.008.3301087.16.18.022                  </t>
  </si>
  <si>
    <t xml:space="preserve">SGP PG CULTURA                                                          </t>
  </si>
  <si>
    <t xml:space="preserve">Servicio de educacion informal en areas artisticas y culturales                                                                                                               </t>
  </si>
  <si>
    <t xml:space="preserve">2.3.2.02.02.008.3301087.16.58.324                  </t>
  </si>
  <si>
    <t xml:space="preserve">RBA SGP PG CULTURA                                                      </t>
  </si>
  <si>
    <t xml:space="preserve">Servicio de acceso a materiales de lectura                                                                                                       </t>
  </si>
  <si>
    <t xml:space="preserve">2.3.2.02.02.008.3301098.16.19.021                  </t>
  </si>
  <si>
    <t xml:space="preserve">Servicio de acceso a materiales de lectura - Bibliotecas                                                                                                                      </t>
  </si>
  <si>
    <t xml:space="preserve">2.3.2.02.02.008.3301098.16.57.325                  </t>
  </si>
  <si>
    <t xml:space="preserve">Servicio de acceso a materiales de lectura - Bibliotecas 10%                                                                                                                  </t>
  </si>
  <si>
    <t xml:space="preserve">COMERCIO, INDUSTRIA Y TURISMO                     </t>
  </si>
  <si>
    <t xml:space="preserve">Productividad y competitividad de las empresas colombianas                                                                                                </t>
  </si>
  <si>
    <t xml:space="preserve">Servicio de apoyo financiero para el mejoramiento de productos o procesos                                                                        </t>
  </si>
  <si>
    <t xml:space="preserve">2.3.2.02.02.007                                    </t>
  </si>
  <si>
    <t xml:space="preserve">SERVICIOS FINANCIEROS Y SERVICIOS CONEXOS; SERVICIOS INMOBILIARIOS; Y SERVICIOS DE ARRENDAMIENTO Y LEASING                                                                    </t>
  </si>
  <si>
    <t xml:space="preserve">2.3.2.02.02.007.3502004.16.01.342                  </t>
  </si>
  <si>
    <t xml:space="preserve">Servicio de apoyo financiero para el mejoramiento de productos o procesos                                                                                                     </t>
  </si>
  <si>
    <t xml:space="preserve">Servicio de promocion turistica                                                                                                                  </t>
  </si>
  <si>
    <t xml:space="preserve">2.3.2.02.02.008.3502046.16.20.001                  </t>
  </si>
  <si>
    <t xml:space="preserve">Servicio de promoción turística                                                                                                                                               </t>
  </si>
  <si>
    <t xml:space="preserve">2.3.2.02.02.008.3502046.16.20.342                  </t>
  </si>
  <si>
    <t xml:space="preserve">2.3.2.02.02.008.3502046.16.21.032                  </t>
  </si>
  <si>
    <t xml:space="preserve">2.3.2.02.02.008.3502046.16.85.342                  </t>
  </si>
  <si>
    <t xml:space="preserve">Servicio de promoción turística - Promocion de productos turísticos y del bordado                                                                                             </t>
  </si>
  <si>
    <t xml:space="preserve">Equipamientos turisticos dotados                                                                                                                 </t>
  </si>
  <si>
    <t xml:space="preserve">2.3.2.01.01.005                                    </t>
  </si>
  <si>
    <t xml:space="preserve">OTROS ACTIVOS FIJOS                                                                                                                                                           </t>
  </si>
  <si>
    <t xml:space="preserve">2.3.2.01.01.005.02                                 </t>
  </si>
  <si>
    <t xml:space="preserve">PRODUCTOS DE LA PROPIEDAD INTELECTUAL                                                                                                                                         </t>
  </si>
  <si>
    <t xml:space="preserve">2.3.2.01.01.005.02.01                              </t>
  </si>
  <si>
    <t xml:space="preserve">INVESTIGACION Y DESARROLLO                                                                                                                                                    </t>
  </si>
  <si>
    <t xml:space="preserve">2.3.2.01.01.005.02.01.3502114.16.01.344            </t>
  </si>
  <si>
    <t xml:space="preserve">RBA SGP 42% LIBRE DESTINACIÓN                                           </t>
  </si>
  <si>
    <t xml:space="preserve">Equipamientos turísticos dotados                                                                                                                                              </t>
  </si>
  <si>
    <t xml:space="preserve">2.3.2.01.01.005.02.01.3502114.16.02.503            </t>
  </si>
  <si>
    <t xml:space="preserve">RB INGRESOS CORRIENTES O CAPITAL DE LIBRE DESTINACION                   </t>
  </si>
  <si>
    <t xml:space="preserve">TRABAJO                                           </t>
  </si>
  <si>
    <t xml:space="preserve">Generacion y formalizacion del empleo                                                                                                                     </t>
  </si>
  <si>
    <t xml:space="preserve">Servicio de gestion para el emprendimiento                                                                                                       </t>
  </si>
  <si>
    <t xml:space="preserve">2.3.2.02.02.008.3602013.16.01.001                  </t>
  </si>
  <si>
    <t xml:space="preserve">Servicio de gestión para el emprendimiento                                                                                                                                    </t>
  </si>
  <si>
    <t xml:space="preserve">2.3.2.02.02.008.3602013.16.01.032                  </t>
  </si>
  <si>
    <t xml:space="preserve">2.3.2.02.02.008.3602013.16.22.001                  </t>
  </si>
  <si>
    <t xml:space="preserve">Servicio de gestion para el emprendimiento                                                                                                                                    </t>
  </si>
  <si>
    <t xml:space="preserve">Servicio de apoyo al fortalecimiento de politicas publicas para la generacion y formalizacion del empleo en el marco del trabajo decente         </t>
  </si>
  <si>
    <t xml:space="preserve">2.3.2.02.02.008.3602027.16.76.342                  </t>
  </si>
  <si>
    <t xml:space="preserve">Servicio de apoyo al fortalecimiento de políticas públicas para la generación y formalización del empleo en el marco del trabajo decente                                      </t>
  </si>
  <si>
    <t xml:space="preserve">CIENCIA, TECNOLOGÍA E INNOVACIÓN                  </t>
  </si>
  <si>
    <t xml:space="preserve">Generacion de una cultura que valora y gestiona el conocimiento y la innovacion                                                                           </t>
  </si>
  <si>
    <t xml:space="preserve">Servicios de apoyo para la Gestion del Conocimiento en Cultura y Apropiacion Social de la Ciencia, la Tecnologia y la Innovacion                 </t>
  </si>
  <si>
    <t xml:space="preserve">2.3.2.02.02.009.3904021.16.62.001                  </t>
  </si>
  <si>
    <t xml:space="preserve">Servicios de apoyo para la Gestión del Conocimiento en Cultura y Apropiación Social de la Ciencia, la Tecnología y la Innovación                                              </t>
  </si>
  <si>
    <t xml:space="preserve">VIVIENDA, CIUDAD Y TERRITORIO                     </t>
  </si>
  <si>
    <t xml:space="preserve">Acceso a soluciones de vivienda                                                                                                                           </t>
  </si>
  <si>
    <t xml:space="preserve">Servicio de asistencia tecnica en proyectos de Vivienda                                                                                          </t>
  </si>
  <si>
    <t xml:space="preserve">2.3.2.02.02.008.4001002.16.01.001                  </t>
  </si>
  <si>
    <t xml:space="preserve">Servicio de asistencia técnica en proyectos de Vivienda                                                                                                                       </t>
  </si>
  <si>
    <t xml:space="preserve">Servicio de apoyo financiero para mejoramiento de vivienda                                                                                       </t>
  </si>
  <si>
    <t xml:space="preserve">2.3.2.02.02.009.4001032.16.115.342                 </t>
  </si>
  <si>
    <t xml:space="preserve">Servicio de apoyo financiero para mejoramiento de vivienda                                                                                                                    </t>
  </si>
  <si>
    <t xml:space="preserve">Ordenamiento territorial y desarrollo urbano                                                                                                              </t>
  </si>
  <si>
    <t xml:space="preserve">Servicio de apoyo financiero para el Mejoramiento integral de barrios                                                                            </t>
  </si>
  <si>
    <t xml:space="preserve">2.3.2.02.02.005.4002013.16.01.001                  </t>
  </si>
  <si>
    <t xml:space="preserve">Servicio de apoyo financiero para el Mejoramiento integral de barrios                                                                                                         </t>
  </si>
  <si>
    <t xml:space="preserve">Espacio publico construido                                                                                                                       </t>
  </si>
  <si>
    <t xml:space="preserve">2.3.2.02.02.005.4002019.16.01.001                  </t>
  </si>
  <si>
    <t xml:space="preserve">Espacio publico construido                                                                                                                                                    </t>
  </si>
  <si>
    <t xml:space="preserve">2.3.2.02.02.005.4002019.16.01.027                  </t>
  </si>
  <si>
    <t xml:space="preserve">Espacio publico adecuado                                                                                                                         </t>
  </si>
  <si>
    <t xml:space="preserve">2.3.2.02.02.005.4002020.16.04.001                  </t>
  </si>
  <si>
    <t xml:space="preserve">Espacio público adecuado                                                                                                                                                      </t>
  </si>
  <si>
    <t xml:space="preserve">2.3.2.02.02.005.4002020.54290.16.14.501            </t>
  </si>
  <si>
    <t xml:space="preserve">RB DEL CREDITO INTERNO                                                  </t>
  </si>
  <si>
    <t xml:space="preserve">Acceso de la poblacion a los servicios de agua potable y saneamiento basico                                                                               </t>
  </si>
  <si>
    <t xml:space="preserve">Acueductos optimizados                                                                                                                           </t>
  </si>
  <si>
    <t xml:space="preserve">2.3.2.02.02.005.4003017.16.05.040                  </t>
  </si>
  <si>
    <t xml:space="preserve">SGP AGUA POTABLE Y SANEAMIENTO BASICO                                   </t>
  </si>
  <si>
    <t xml:space="preserve">Acueductos optimizados                                                                                                                                                        </t>
  </si>
  <si>
    <t xml:space="preserve">2.3.2.02.02.005.4003017.16.06.124                  </t>
  </si>
  <si>
    <t xml:space="preserve">TRANSPORTE POR GASODUCTOS                                               </t>
  </si>
  <si>
    <t xml:space="preserve">2.3.2.02.02.005.4003017.16.13.363                  </t>
  </si>
  <si>
    <t xml:space="preserve">RBA TRANSFERENCIAS SECTOR ELECTRICO                                     </t>
  </si>
  <si>
    <t xml:space="preserve">Alcantarillados construidos                                                                                                                      </t>
  </si>
  <si>
    <t xml:space="preserve">2.3.2.02.02.005.4003018.16.15.342                  </t>
  </si>
  <si>
    <t xml:space="preserve">Alcantarillados construidos - (PTAR)                                                                                                                                          </t>
  </si>
  <si>
    <t xml:space="preserve">2.3.2.02.02.008.4003018.16.15.001                  </t>
  </si>
  <si>
    <t xml:space="preserve">Servicios de implementacion del Plan de Gestion Integral de Residuos Solidos PGIRS                                                               </t>
  </si>
  <si>
    <t xml:space="preserve">2.3.2.02.02.008.4003022.16.67.357                  </t>
  </si>
  <si>
    <t xml:space="preserve">RBA INCENTIVO APROVECHAMIENTO RESIDUOS SOLIDOS                          </t>
  </si>
  <si>
    <t xml:space="preserve">Servicios de implementación del Plan de Gestión Integral de Residuos Solidos PGIRS                                                                                            </t>
  </si>
  <si>
    <t xml:space="preserve">Servicio de apoyo financiero para subsidios al consumo en los servicios publicos domiciliarios                                                   </t>
  </si>
  <si>
    <t xml:space="preserve">2.3.3                                              </t>
  </si>
  <si>
    <t xml:space="preserve">TRANSFERENCIAS CORRIENTES                                                                                                                                                     </t>
  </si>
  <si>
    <t xml:space="preserve">2.3.3.01                                           </t>
  </si>
  <si>
    <t xml:space="preserve">SUBVENCIONES                                                                                                                                                                  </t>
  </si>
  <si>
    <t xml:space="preserve">2.3.3.01.02                                        </t>
  </si>
  <si>
    <t xml:space="preserve">A EMPRESAS PUBLICAS NO FINANCIERAS                                                                                                                                            </t>
  </si>
  <si>
    <t xml:space="preserve">2.3.3.01.02.004                                    </t>
  </si>
  <si>
    <t xml:space="preserve">SUBVENCIONES PARA SERVICIOS PUBLICOS DOMICILIARIOS DE AGUA POTABLE Y SANEAMIENTO BASICO                                                                                       </t>
  </si>
  <si>
    <t xml:space="preserve">2.3.3.01.02.004.01                                 </t>
  </si>
  <si>
    <t xml:space="preserve">SUBSIDIOS DE ACUEDUCTO                                                                                                                                                        </t>
  </si>
  <si>
    <t xml:space="preserve">2.3.3.01.02.004.01.4003047.16.01.040               </t>
  </si>
  <si>
    <t xml:space="preserve">Servicio de apoyo financiero para subsidios al consumo en los servicios públicos domiciliarios (Acueducto)                                                                    </t>
  </si>
  <si>
    <t xml:space="preserve">2.3.3.01.02.004.01.4003047.16.02.318               </t>
  </si>
  <si>
    <t xml:space="preserve">RBA SGP AGUA POTABLE Y SANEAMIENTO BASICO                               </t>
  </si>
  <si>
    <t xml:space="preserve">2.3.3.01.02.004.02                                 </t>
  </si>
  <si>
    <t xml:space="preserve">SUBSIDIOS DE ALCANTARILLADO                                                                                                                                                   </t>
  </si>
  <si>
    <t xml:space="preserve">2.3.3.01.02.004.02.4003047.16.92.040               </t>
  </si>
  <si>
    <t xml:space="preserve">Servicio de apoyo financiero para subsidios al consumo en los servicios públicos domiciliarios (aAlcantarillado)                                                              </t>
  </si>
  <si>
    <t xml:space="preserve">2.3.3.01.02.004.02.4003047.2.16.02.318             </t>
  </si>
  <si>
    <t xml:space="preserve">INCLUSIÓN SOCIAL Y RECONCILIACIÓN                 </t>
  </si>
  <si>
    <t xml:space="preserve">Atencion, asistencia  y reparacion integral a las victimas                                                                                                </t>
  </si>
  <si>
    <t xml:space="preserve">Servicio de ayuda y atencion humanitaria                                                                                                         </t>
  </si>
  <si>
    <t xml:space="preserve">2.3.2.02.02.008.4101025.16.23.001                  </t>
  </si>
  <si>
    <t xml:space="preserve">Servicio de ayuda y atención humanitaria                                                                                                                                      </t>
  </si>
  <si>
    <t xml:space="preserve">Servicios de implementacionde medidas de satisfaccion y acompañamiento a las victimas del conflicto armado                                       </t>
  </si>
  <si>
    <t xml:space="preserve">2.3.2.02.02.008.4101031.16.24.001                  </t>
  </si>
  <si>
    <t xml:space="preserve">Servicios de implementaciónde medidas de satisfacción y acompañamiento a las víctimas del conflicto armado                                                                    </t>
  </si>
  <si>
    <t xml:space="preserve">Servicio de asistencia tecnica para la participacion de las victimas                                                                             </t>
  </si>
  <si>
    <t xml:space="preserve">2.3.2.02.02.008.4101038.16.25.032                  </t>
  </si>
  <si>
    <t xml:space="preserve">Servicio de asistencia técnica para la participación de las víctimas                                                                                                          </t>
  </si>
  <si>
    <t xml:space="preserve">Documentos de diagnostico y/o caracterizacion del daño colectivo                                                                                 </t>
  </si>
  <si>
    <t xml:space="preserve">2.3.2.02.02.008.4101046.16.26.032                  </t>
  </si>
  <si>
    <t xml:space="preserve">Documentos de diagnóstico y/o caracterización del daño colectivo                                                                                                              </t>
  </si>
  <si>
    <t xml:space="preserve">Servicio de apoyo para la generacion de ingresos                                                                                                 </t>
  </si>
  <si>
    <t xml:space="preserve">2.3.2.02.02.008.4101073.16.27.001                  </t>
  </si>
  <si>
    <t xml:space="preserve">Servicio de apoyo para la generación de ingresos                                                                                                                              </t>
  </si>
  <si>
    <t xml:space="preserve">Desarrollo integral de la primera infancia a la juventud, y fortalecimiento de las capacidades de las familias de niñas, niños y adolescentes             </t>
  </si>
  <si>
    <t xml:space="preserve">Servicio de proteccion para el restablecimiento de derechos de niños, niñas, adolescentes y jovenes                                              </t>
  </si>
  <si>
    <t xml:space="preserve">2.3.2.02.02.009.4102037.16.63.032                  </t>
  </si>
  <si>
    <t xml:space="preserve">Servicio dirigidos a la atención de niños, niñas, adolescentes y jóvenes, con enfoque pedagógico y restaurativo encaminados a la inclusión social                             </t>
  </si>
  <si>
    <t>Servicio dirigidos a la atencion de ninos, ninas, adolescentes y jovenes, con enfoque pedagogico y restaurativo encaminados a la inclusion social</t>
  </si>
  <si>
    <t xml:space="preserve">2.3.2.02.02.009.4102038.16.63.032                  </t>
  </si>
  <si>
    <t xml:space="preserve">Servicio dirigidos a la atención de niños, niñas, adolescentes y jovenes, con enfoque pedagógico y restaurativo encaminados a la inclusión social                             </t>
  </si>
  <si>
    <t xml:space="preserve">Servicios de promocion de los derechos de los ninos, ninas, adolescentes y jovenes                                                               </t>
  </si>
  <si>
    <t xml:space="preserve">2.3.2.02.02.009.4102046.16.63.032                  </t>
  </si>
  <si>
    <t xml:space="preserve">Servicios de promocion de los derechos de los ninos, ninas, adolescentes y jovenes -Niñez                                                                                     </t>
  </si>
  <si>
    <t xml:space="preserve">Servicios de asistencia tecnica en politicas publicas de infancia, adolescencia y juventud                                                       </t>
  </si>
  <si>
    <t xml:space="preserve">2.3.2.02.02.009.4102047.16.103.336                 </t>
  </si>
  <si>
    <t xml:space="preserve">RBA SGP ASIGNACION ESPECIAL PRIMERA INFANCIA                            </t>
  </si>
  <si>
    <t xml:space="preserve">Servicios de asistencia técnica en políticas públicas de infancia, adolescencia y juventud - Política Infancia                                                                </t>
  </si>
  <si>
    <t xml:space="preserve">2.3.2.02.02.009.4102047.16.64.001                  </t>
  </si>
  <si>
    <t xml:space="preserve">Servicios de asistencia técnica en políticas públicas de infancia, adolescencia y juventud -Infancia                                                                          </t>
  </si>
  <si>
    <t xml:space="preserve">2.3.2.02.02.009.4102047.16.65.001                  </t>
  </si>
  <si>
    <t xml:space="preserve">Servicios de asistencia técnica en políticas públicas de infancia, adolescencia y juventud -Juventud                                                                          </t>
  </si>
  <si>
    <t xml:space="preserve">2.3.2.02.02.009.4102047.16.66.032                  </t>
  </si>
  <si>
    <t xml:space="preserve">2.3.2.02.02.009.4102047.16.67.032                  </t>
  </si>
  <si>
    <t xml:space="preserve">Inclusion social y productiva para la poblacion en situacion de vulnerabilidad                                                                            </t>
  </si>
  <si>
    <t xml:space="preserve">Servicio de entrega de raciones de alimentos                                                                                                     </t>
  </si>
  <si>
    <t xml:space="preserve">2.3.2.02.02.009.4103017.16.116.342                 </t>
  </si>
  <si>
    <t xml:space="preserve">Servicio de entrega de raciones de alimentos                                                                                                                                  </t>
  </si>
  <si>
    <t xml:space="preserve">2.3.2.02.02.009.4103017.16.68.032                  </t>
  </si>
  <si>
    <t xml:space="preserve">Servicio de acompanamiento familiar y comunitario para la superacion de la pobreza                                                               </t>
  </si>
  <si>
    <t xml:space="preserve">2.3.2.02.02.008.4103050.16.28.032                  </t>
  </si>
  <si>
    <t xml:space="preserve">Servicio de acompañamiento familiar y comunitario para la superación de la pobreza                                                                                            </t>
  </si>
  <si>
    <t xml:space="preserve">2.3.2.02.02.008.4103050.16.86.342                  </t>
  </si>
  <si>
    <t xml:space="preserve">Atencion integral de poblacion en situacion permanente de desproteccion social y/o familiar                                                               </t>
  </si>
  <si>
    <t xml:space="preserve">Servicio de atencion y proteccion integral al adulto mayor                                                                                       </t>
  </si>
  <si>
    <t xml:space="preserve">2.3.2.02.02.009.4104008.16.01.611                  </t>
  </si>
  <si>
    <t>CONVENIO INTERADMINISTRATIVO NRO. 1.230-13.03.0357 GOBERNACION DEL VALLE</t>
  </si>
  <si>
    <t xml:space="preserve">Servicio de atención y protección integral al adulto mayor - Aporte Gobernación Legalización Déficit Temporal                                                                 </t>
  </si>
  <si>
    <t xml:space="preserve">2.3.2.02.02.009.4104008.16.101.337                 </t>
  </si>
  <si>
    <t xml:space="preserve">RBA ESTAMPILLA PRO TERCERA EDAD                                         </t>
  </si>
  <si>
    <t xml:space="preserve">Servicio de atención y protección integral al adulto mayor (70% Estampilla)                                                                                                   </t>
  </si>
  <si>
    <t xml:space="preserve">2.3.2.02.02.009.4104008.16.102.337                 </t>
  </si>
  <si>
    <t xml:space="preserve">Servicio de atención y protección integral al adulto mayor (30% Estampilla)                                                                                                   </t>
  </si>
  <si>
    <t xml:space="preserve">2.3.2.02.02.009.4104008.16.119.342                 </t>
  </si>
  <si>
    <t xml:space="preserve">Servicio de atención y protección integral al adulto mayor                                                                                                                    </t>
  </si>
  <si>
    <t xml:space="preserve">2.3.2.02.02.009.4104008.16.69.032                  </t>
  </si>
  <si>
    <t xml:space="preserve">2.3.2.02.02.009.4104008.16.70.201                  </t>
  </si>
  <si>
    <t xml:space="preserve">ESTAMPILLA PRO TERCERA EDAD                                             </t>
  </si>
  <si>
    <t xml:space="preserve">2.3.2.02.02.009.4104008.16.71.201                  </t>
  </si>
  <si>
    <t xml:space="preserve">Servicio de atencion integral a poblacion en condicion de discapacidad                                                                           </t>
  </si>
  <si>
    <t xml:space="preserve">2.3.2.02.02.009.4104020.16.72.032                  </t>
  </si>
  <si>
    <t xml:space="preserve">Servicio de atención integral a población en condición de discapacidad                                                                                                        </t>
  </si>
  <si>
    <t xml:space="preserve">Servicio de atencion integral al habitante de la calle                                                                                           </t>
  </si>
  <si>
    <t xml:space="preserve">2.3.2.02.02.009.4104027.16.73.032                  </t>
  </si>
  <si>
    <t xml:space="preserve">Servicio de atención integral al habitante de la calle                                                                                                                        </t>
  </si>
  <si>
    <t xml:space="preserve">DEPORTE Y RECREACIÓN                              </t>
  </si>
  <si>
    <t xml:space="preserve">Fomento a la recreacion, la actividad fisica y el deporte                                                                                                 </t>
  </si>
  <si>
    <t xml:space="preserve">Servicio de apoyo a la actividad fisica, la recreacion y el deporte                                                                              </t>
  </si>
  <si>
    <t xml:space="preserve">2.3.3.08                                           </t>
  </si>
  <si>
    <t xml:space="preserve">A LOS HOGARES DIFERENTES DE PRESTACIONES SOCIALES                                                                                                                             </t>
  </si>
  <si>
    <t xml:space="preserve">2.3.3.08.06                                        </t>
  </si>
  <si>
    <t xml:space="preserve">ESTIMULOS Y BENEFICIOS A LOS DEPORTISTAS                                                                                                                                      </t>
  </si>
  <si>
    <t xml:space="preserve">2.3.3.08.06.4301001.16.01.342                      </t>
  </si>
  <si>
    <t xml:space="preserve">Servicio de apoyo a la actividad física, la recreación y el deporte - Incentivos deportistas                                                                                  </t>
  </si>
  <si>
    <t xml:space="preserve">Servicio de mantenimiento a la infraestructura deportiva                                                                                         </t>
  </si>
  <si>
    <t xml:space="preserve">2.3.2.02.02.008.4301004.16.29.001                  </t>
  </si>
  <si>
    <t xml:space="preserve">Servicio de mantenimiento a la infraestructura deportiva                                                                                                                      </t>
  </si>
  <si>
    <t xml:space="preserve">2.3.2.02.02.008.4301004.16.30.508                  </t>
  </si>
  <si>
    <t xml:space="preserve">TASA PRODEPORTE Y RECREACIÓN                                            </t>
  </si>
  <si>
    <t xml:space="preserve">2.3.2.02.02.009.4301004.16.92.320                  </t>
  </si>
  <si>
    <t xml:space="preserve">RBA TASA PRO DEPORTE                                                    </t>
  </si>
  <si>
    <t xml:space="preserve">Servicio de mantenimiento a la infraestructura deportiva - Programa de Manteminiento                                                                                          </t>
  </si>
  <si>
    <t xml:space="preserve">Servicio de Escuelas Deportivas                                                                                                                  </t>
  </si>
  <si>
    <t xml:space="preserve">2.3.2.02.02.009.4301007.16.74.215                  </t>
  </si>
  <si>
    <t xml:space="preserve">SGP PG DEPORTE                                                          </t>
  </si>
  <si>
    <t xml:space="preserve">Servicio de Escuelas Deportivas                                                                                                                                               </t>
  </si>
  <si>
    <t xml:space="preserve">2.3.2.02.02.009.4301007.16.90.317                  </t>
  </si>
  <si>
    <t xml:space="preserve">RBA SGP PG DEPORTE                                                      </t>
  </si>
  <si>
    <t xml:space="preserve">Servicio de organizacion de eventos deportivos comunitarios                                                                                      </t>
  </si>
  <si>
    <t xml:space="preserve">2.3.2.02.02.009.4301032.16.75.215                  </t>
  </si>
  <si>
    <t xml:space="preserve">Servicio de organización de eventos deportivos comunitarios                                                                                                                   </t>
  </si>
  <si>
    <t xml:space="preserve">2.3.2.02.02.009.4301032.16.91.320                  </t>
  </si>
  <si>
    <t xml:space="preserve">Servicio de organización de eventos deportivos comunitarios - Torneos Nacionales                                                                                              </t>
  </si>
  <si>
    <t xml:space="preserve">Servicio de promocion de la actividad fisica, la recreacion y el deporte                                                                         </t>
  </si>
  <si>
    <t xml:space="preserve">2.3.2.02.02.009.4301037.16.76.215                  </t>
  </si>
  <si>
    <t xml:space="preserve">Servicio de promoción de la actividad física, la recreación y el deporte                                                                                                      </t>
  </si>
  <si>
    <t xml:space="preserve">2.3.2.02.02.009.4301037.16.77.508                  </t>
  </si>
  <si>
    <t xml:space="preserve">GOBIERNO TERRITORIAL                              </t>
  </si>
  <si>
    <t xml:space="preserve">Fortalecimiento de la convivencia y la seguridad ciudadana                                                                                                </t>
  </si>
  <si>
    <t xml:space="preserve">Servicio de asistencia tecnica4501001                                                                                                            </t>
  </si>
  <si>
    <t xml:space="preserve">2.3.2.02.02.008.4501001.16.01.338                  </t>
  </si>
  <si>
    <t xml:space="preserve">RBA CODIGO DE POLICIA DECRETO 1284/2017                                 </t>
  </si>
  <si>
    <t xml:space="preserve">Servicio de asistencia técnica - cultura ciudadana                                                                                                                            </t>
  </si>
  <si>
    <t xml:space="preserve">Documentos Planeacion                                                                                                                            </t>
  </si>
  <si>
    <t xml:space="preserve">2.3.2.02.02.008.4501026.16.31.259                  </t>
  </si>
  <si>
    <t xml:space="preserve">CODIGO DE POLICIA DECRETO 1284/2017                                     </t>
  </si>
  <si>
    <t xml:space="preserve">Documentos Planeacion - Cultura Ciudadana                                                                                                                                     </t>
  </si>
  <si>
    <t xml:space="preserve">2.3.2.02.02.008.4501026.16.32.259                  </t>
  </si>
  <si>
    <t xml:space="preserve">Documentos Planeación - Materialización Medidas Correctivas                                                                                                                   </t>
  </si>
  <si>
    <t xml:space="preserve">2.3.2.02.02.008.4501026.16.62.338                  </t>
  </si>
  <si>
    <t xml:space="preserve">2.3.2.02.02.008.4501026.16.63.338                  </t>
  </si>
  <si>
    <t xml:space="preserve">Servicio de vigilancia a traves de camaras de seguridad                                                                                          </t>
  </si>
  <si>
    <t xml:space="preserve">2.3.2.01.01.003.05                                 </t>
  </si>
  <si>
    <t xml:space="preserve">EQUIPO Y APARATOS DE RADIO, TELEVISION Y COMUNICACIONES                                                                                                                       </t>
  </si>
  <si>
    <t xml:space="preserve">2.3.2.01.01.003.05.02                              </t>
  </si>
  <si>
    <t xml:space="preserve">APARATOS TRANSMISORES DE TELEVISION Y RADIO, TELEVISION, VIDEO Y CAMARAS DIGITALES, TELEFONOS                                                                                 </t>
  </si>
  <si>
    <t xml:space="preserve">2.3.2.01.01.003.05.02.4501028.16.01.342            </t>
  </si>
  <si>
    <t xml:space="preserve">Servicio de vigilancia a través de cámaras de seguridad                                                                                                                       </t>
  </si>
  <si>
    <t xml:space="preserve">2.3.2.01.01.003.05.02.4501028.16.01.510            </t>
  </si>
  <si>
    <t xml:space="preserve">CONVENIO MINISTERIO DEL INTERIOR FONSECON Nro. 2299 de 2022             </t>
  </si>
  <si>
    <t xml:space="preserve">Servicio de vigilancia a través de cámaras de seguridad - Legalización Déficit Temporal                                                                                       </t>
  </si>
  <si>
    <t xml:space="preserve">Servicio de apoyo financiero para proyectos de convivencia y seguridad ciudadana                                                                 </t>
  </si>
  <si>
    <t xml:space="preserve">2.3.2.02.02.009.4501029.16.105.319                 </t>
  </si>
  <si>
    <t xml:space="preserve">RBA FONDO DE SEGURIDAD Y CONVIVENCIA CIUDADANA                          </t>
  </si>
  <si>
    <t xml:space="preserve">Servicio de apoyo financiero para proyectos de convivencia y seguridad ciudadana                                                                                              </t>
  </si>
  <si>
    <t xml:space="preserve">2.3.2.02.02.009.4501029.16.78.001                  </t>
  </si>
  <si>
    <t xml:space="preserve">2.3.2.02.02.009.4501029.16.79.260                  </t>
  </si>
  <si>
    <t xml:space="preserve">FONDO DE SEGURIDAD Y CONVIVENCIA CIUDADANA                              </t>
  </si>
  <si>
    <t xml:space="preserve">Servicio de apoyo para el acceso a la justicia policiva                                                                                          </t>
  </si>
  <si>
    <t xml:space="preserve">2.3.1.01.01.001.01.4501048.16.09.032               </t>
  </si>
  <si>
    <t xml:space="preserve">Sueldo básico - Inspecciones                                                                                                                                                  </t>
  </si>
  <si>
    <t xml:space="preserve">2.3.1.01.01.001.06.4501048.16.08.032               </t>
  </si>
  <si>
    <t xml:space="preserve">Prima de servicio - Inspecciones                                                                                                                                              </t>
  </si>
  <si>
    <t xml:space="preserve">2.3.1.01.01.001.07.4501048.16.06.032               </t>
  </si>
  <si>
    <t xml:space="preserve">Bonificación por servicios prestados - Inspecciones                                                                                                                           </t>
  </si>
  <si>
    <t xml:space="preserve">2.3.1.01.01.001.08.01.4501048.16.08.032            </t>
  </si>
  <si>
    <t xml:space="preserve">Prima de navidad - Inspecciones                                                                                                                                               </t>
  </si>
  <si>
    <t xml:space="preserve">2.3.1.01.01.001.08.02.4501048.16.08.032            </t>
  </si>
  <si>
    <t xml:space="preserve">Prima de vacaciones - Inspecciones                                                                                                                                            </t>
  </si>
  <si>
    <t xml:space="preserve">2.3.1.01.02.001.4501048.16.10.032                  </t>
  </si>
  <si>
    <t xml:space="preserve">Aportes a la seguridad social en pensiones - Inspecciones                                                                                                                     </t>
  </si>
  <si>
    <t xml:space="preserve">2.3.1.01.02.002.4501048.16.10.032                  </t>
  </si>
  <si>
    <t xml:space="preserve">Aportes a la seguridad social en salud - Inspecciones                                                                                                                         </t>
  </si>
  <si>
    <t xml:space="preserve">2.3.1.01.02.003.4501048.16.13.032                  </t>
  </si>
  <si>
    <t xml:space="preserve">Aportes de cesantías  - Inspecciones                                                                                                                                          </t>
  </si>
  <si>
    <t xml:space="preserve">2.3.1.01.02.003.4501048.16.14.032                  </t>
  </si>
  <si>
    <t xml:space="preserve">Aportes de cesantías (Intereses)  - Inspecciones                                                                                                                              </t>
  </si>
  <si>
    <t xml:space="preserve">2.3.1.01.02.004.4501048.16.08.032                  </t>
  </si>
  <si>
    <t xml:space="preserve">Aportes a cajas de compensación familiar  - Inspecciones                                                                                                                      </t>
  </si>
  <si>
    <t xml:space="preserve">2.3.1.01.02.005.4501048.16.07.032                  </t>
  </si>
  <si>
    <t xml:space="preserve">Aportes generales al sistema de riesgos laborales - Inspecciones                                                                                                              </t>
  </si>
  <si>
    <t xml:space="preserve">2.3.1.01.02.006.4501048.16.08.032                  </t>
  </si>
  <si>
    <t xml:space="preserve">Aportes al ICBF - Inspecciones                                                                                                                                                </t>
  </si>
  <si>
    <t xml:space="preserve">2.3.1.01.02.007.4501048.16.08.032                  </t>
  </si>
  <si>
    <t xml:space="preserve">Aportes al SENA - Inspecciones                                                                                                                                                </t>
  </si>
  <si>
    <t xml:space="preserve">2.3.1.01.02.009.4501048.16.08.032                  </t>
  </si>
  <si>
    <t xml:space="preserve">Aportes a escuelas industriales e institutos técnicos - Inspecciones                                                                                                          </t>
  </si>
  <si>
    <t xml:space="preserve">2.3.1.01.03.001.01.4501048.16.08.032               </t>
  </si>
  <si>
    <t xml:space="preserve">Vacaciones - Inspecciones                                                                                                                                                     </t>
  </si>
  <si>
    <t xml:space="preserve">2.3.1.01.03.001.03.4501048.16.06.032               </t>
  </si>
  <si>
    <t xml:space="preserve">Bonificación especial de recreación - Inspecciones                                                                                                                            </t>
  </si>
  <si>
    <t xml:space="preserve">2.3.2.02.02.009.4501048.16.80.032                  </t>
  </si>
  <si>
    <t xml:space="preserve">Aportes a la ESAP - Inspecciones                                                                                                                                              </t>
  </si>
  <si>
    <t xml:space="preserve">Fortalecimiento del buen gobierno para el respeto y garantia de los derechos humanos                                                                      </t>
  </si>
  <si>
    <t xml:space="preserve">Servicio de promocion a la participacion ciudadana                                                                                               </t>
  </si>
  <si>
    <t xml:space="preserve">2.3.2.02.02.008.4502001.16.33.001                  </t>
  </si>
  <si>
    <t xml:space="preserve">Servicio de promoción a la participación ciudadana - Presupuesto Participativo                                                                                                </t>
  </si>
  <si>
    <t xml:space="preserve">2.3.2.02.02.008.4502001.16.34.001                  </t>
  </si>
  <si>
    <t xml:space="preserve">Servicio de promoción a la participación ciudadana - CTP                                                                                                                      </t>
  </si>
  <si>
    <t xml:space="preserve">2.3.2.02.02.008.4502001.16.35.001                  </t>
  </si>
  <si>
    <t xml:space="preserve">Servicio de promoción a la participación ciudadana - Rendición de Cuentas                                                                                                     </t>
  </si>
  <si>
    <t xml:space="preserve">2.3.2.02.02.008.4502001.16.36.032                  </t>
  </si>
  <si>
    <t xml:space="preserve">2.3.2.02.02.008.4502001.16.87.342                  </t>
  </si>
  <si>
    <t xml:space="preserve">Servicio de promoción a la participación ciudadana - JAC                                                                                                                      </t>
  </si>
  <si>
    <t xml:space="preserve">Documentos normativos4502026                                                                                                                     </t>
  </si>
  <si>
    <t xml:space="preserve">2.3.2.02.02.008.4502026.16.37.001                  </t>
  </si>
  <si>
    <t xml:space="preserve">Documentos normativos - JAC                                                                                                                                                   </t>
  </si>
  <si>
    <t xml:space="preserve">2.3.2.02.02.008.4502026.16.38.032                  </t>
  </si>
  <si>
    <t xml:space="preserve">Servicio de integracion de la oferta publica4502033                                                                                              </t>
  </si>
  <si>
    <t xml:space="preserve">2.3.2.02.02.009.4502033.16.01.001                  </t>
  </si>
  <si>
    <t xml:space="preserve">Servicio de integración de la oferta pública                                                                                                                                  </t>
  </si>
  <si>
    <t xml:space="preserve">2.3.2.02.02.009.4502033.16.81.032                  </t>
  </si>
  <si>
    <t xml:space="preserve">Servicio de educacion informal 4502034                                                                                                           </t>
  </si>
  <si>
    <t xml:space="preserve">2.3.2.02.02.008.4502034.16.39.032                  </t>
  </si>
  <si>
    <t xml:space="preserve">Servicio de educación informal - Capacitación a Dignatarios                                                                                                                   </t>
  </si>
  <si>
    <t xml:space="preserve">Servicio de promocion de la garantia de derechos                                                                                                 </t>
  </si>
  <si>
    <t xml:space="preserve">2.3.2.02.02.009.4502038.16.104.352                 </t>
  </si>
  <si>
    <t xml:space="preserve">RBA MULTAS MULTAS VIOLENCIA CONTRA LA MUJER                             </t>
  </si>
  <si>
    <t xml:space="preserve">Servicio de promoción de la garantía de derechos - Mujer                                                                                                                      </t>
  </si>
  <si>
    <t xml:space="preserve">2.3.2.02.02.009.4502038.16.82.032                  </t>
  </si>
  <si>
    <t xml:space="preserve">Servicio de promoción de la garantía de derechos                                                                                                                              </t>
  </si>
  <si>
    <t xml:space="preserve">2.3.2.02.02.009.4502038.16.83.032                  </t>
  </si>
  <si>
    <t xml:space="preserve">2.3.2.02.02.009.4502038.16.84.032                  </t>
  </si>
  <si>
    <t xml:space="preserve">Gestion del riesgo de desastres y emergencias                                                                                                             </t>
  </si>
  <si>
    <t xml:space="preserve">Servicio de asistencia tecnica4503003                                                                                                            </t>
  </si>
  <si>
    <t xml:space="preserve">2.3.2.02.02.008.4503003.16.01.032                  </t>
  </si>
  <si>
    <t xml:space="preserve">Servicio de asistencia técnica - Gestion del Riesgo                                                                                                                           </t>
  </si>
  <si>
    <t xml:space="preserve">2.3.2.02.02.008.4503003.16.83.342                  </t>
  </si>
  <si>
    <t xml:space="preserve">Servicio de fortalecimiento a Cuerpos de Bomberos                                                                                                </t>
  </si>
  <si>
    <t xml:space="preserve">2.3.2.02.02.009.4503013.16.100.322                 </t>
  </si>
  <si>
    <t xml:space="preserve"> RBA SOBRETASA BOMBERIL                                                 </t>
  </si>
  <si>
    <t xml:space="preserve">Servicio de fortalecimiento a Cuerpos de Bomberos - Aeronauticos                                                                                                              </t>
  </si>
  <si>
    <t xml:space="preserve">2.3.2.02.02.009.4503013.16.85.008                  </t>
  </si>
  <si>
    <t xml:space="preserve">SOBRETASA BOMBERIL                                                      </t>
  </si>
  <si>
    <t xml:space="preserve">Servicio de fortalecimiento a Cuerpos de Bomberos - Voluntarios                                                                                                               </t>
  </si>
  <si>
    <t xml:space="preserve">2.3.2.02.02.009.4503013.16.86.008                  </t>
  </si>
  <si>
    <t xml:space="preserve">2.3.2.02.02.009.4503013.16.99.322                  </t>
  </si>
  <si>
    <t xml:space="preserve">Obras de infraestructura para la reduccion del riesgo de desastres                                                                               </t>
  </si>
  <si>
    <t xml:space="preserve">2.3.2.02.02.005.4503022.16.07.011                  </t>
  </si>
  <si>
    <t xml:space="preserve">RP FGR                                                                  </t>
  </si>
  <si>
    <t xml:space="preserve">Obras de infraestructura para la reducción del riesgo de desastres                                                                                                            </t>
  </si>
  <si>
    <t xml:space="preserve">2.3.2.02.02.005.4503022.16.12.321                  </t>
  </si>
  <si>
    <t xml:space="preserve">RBA FONDO DE GESTION DEL RIESGO                                         </t>
  </si>
  <si>
    <t xml:space="preserve">2.3.2.02.02.005.4503022.16.16.342                  </t>
  </si>
  <si>
    <t xml:space="preserve">Documentos de planeacion4503023                                                                                                                  </t>
  </si>
  <si>
    <t xml:space="preserve">2.3.2.02.02.008.4503023.16.84.342                  </t>
  </si>
  <si>
    <t xml:space="preserve">Documentos de Planeación EMRE                                                                                                                                                 </t>
  </si>
  <si>
    <t xml:space="preserve">Fortalecimiento a la gestion y direccion de la administracion publica territorial                                                                         </t>
  </si>
  <si>
    <t xml:space="preserve">Servicios tecnologicos4599007                                                                                                                    </t>
  </si>
  <si>
    <t xml:space="preserve">2.3.2.02.02.008.4599007.16.40.001                  </t>
  </si>
  <si>
    <t xml:space="preserve">Servicios tecnológicos                                                                                                                                                        </t>
  </si>
  <si>
    <t xml:space="preserve">2.3.2.02.02.008.4599007.16.41.001                  </t>
  </si>
  <si>
    <t xml:space="preserve">2.3.2.02.02.008.4599007.16.91.342                  </t>
  </si>
  <si>
    <t xml:space="preserve">Sedes mantenidas                                                                                                                                 </t>
  </si>
  <si>
    <t xml:space="preserve">2.3.2.02.02.008.4599016.16.42.001                  </t>
  </si>
  <si>
    <t xml:space="preserve">Sedes mantenidas                                                                                                                                                              </t>
  </si>
  <si>
    <t xml:space="preserve">2.3.2.02.02.008.4599016.16.43.032                  </t>
  </si>
  <si>
    <t xml:space="preserve">Servicio de gestion documental                                                                                                                   </t>
  </si>
  <si>
    <t xml:space="preserve">2.3.2.02.02.008.4599017.16.44.001                  </t>
  </si>
  <si>
    <t xml:space="preserve">Servicio de gestión documental                                                                                                                                                </t>
  </si>
  <si>
    <t xml:space="preserve">Documentos de planeacion4599019                                                                                                                  </t>
  </si>
  <si>
    <t xml:space="preserve">2.3.2.02.02.008.4599019.16.82.342                  </t>
  </si>
  <si>
    <t xml:space="preserve">Servicio de asistencia técnica - Secretaría Planeación PDM                                                                                                                    </t>
  </si>
  <si>
    <t xml:space="preserve">Servicio de Implementacion Sistemas de Gestion                                                                                                   </t>
  </si>
  <si>
    <t xml:space="preserve">2.3.2.02.02.008.4599023.16.45.001                  </t>
  </si>
  <si>
    <t xml:space="preserve">Servicio de Implementación Sistemas de Gestión                                                                                                                                </t>
  </si>
  <si>
    <t xml:space="preserve">2.3.2.02.02.008.4599023.16.45.032                  </t>
  </si>
  <si>
    <t xml:space="preserve">2.3.2.02.02.008.4599023.16.46.001                  </t>
  </si>
  <si>
    <t xml:space="preserve">Servicio de Implementacion Sistemas de Gestion                                                                                                                                </t>
  </si>
  <si>
    <t xml:space="preserve">2.3.2.02.02.008.4599023.16.72.503                  </t>
  </si>
  <si>
    <t xml:space="preserve">Servicios de informacion implementados4599025                                                                                                    </t>
  </si>
  <si>
    <t xml:space="preserve">2.3.2.02.02.008.4599025.16.47.001                  </t>
  </si>
  <si>
    <t xml:space="preserve">Servicios de información implementados - Dirección TIC                                                                                                                        </t>
  </si>
  <si>
    <t xml:space="preserve">2.3.2.02.02.008.4599025.16.47.032                  </t>
  </si>
  <si>
    <t xml:space="preserve">2.3.2.02.02.008.4599025.16.48.001                  </t>
  </si>
  <si>
    <t xml:space="preserve">Servicios de información implementados -Catastro Multiproposito                                                                                                               </t>
  </si>
  <si>
    <t xml:space="preserve">2.3.2.02.02.008.4599025.16.49.016                  </t>
  </si>
  <si>
    <t xml:space="preserve">COES ESTRATIFICACION                                                    </t>
  </si>
  <si>
    <t xml:space="preserve">Servicios de información implementados - Estratificacion Sec. Planeacion                                                                                                      </t>
  </si>
  <si>
    <t xml:space="preserve">2.3.2.02.02.008.4599025.16.50.342                  </t>
  </si>
  <si>
    <t xml:space="preserve">2.3.2.02.02.008.4599025.16.60.323                  </t>
  </si>
  <si>
    <t xml:space="preserve">RBA ESTRATIFICACION NIVEL MUNICIPAL                                     </t>
  </si>
  <si>
    <t xml:space="preserve">2.3.2.02.02.008.4599025.16.74.342                  </t>
  </si>
  <si>
    <t xml:space="preserve">Servicios de información implementados - Otros                                                                                                                                </t>
  </si>
  <si>
    <t xml:space="preserve">2.3.2.02.02.008.4599025.16.75.342                  </t>
  </si>
  <si>
    <t xml:space="preserve">Servicio de asistencia tecnica4599031                                                                                                            </t>
  </si>
  <si>
    <t xml:space="preserve">2.3.2.02.02.008.4599031.16.50.001                  </t>
  </si>
  <si>
    <t xml:space="preserve">Servicio de asistencia técnica - Secretaría de Transito                                                                                                                       </t>
  </si>
  <si>
    <t xml:space="preserve">2.3.2.02.02.008.4599031.16.51.001                  </t>
  </si>
  <si>
    <t xml:space="preserve">Servicio de asistencia técnica - Entes Descentralizados                                                                                                                       </t>
  </si>
  <si>
    <t xml:space="preserve">2.3.2.02.02.008.4599031.16.52.001                  </t>
  </si>
  <si>
    <t xml:space="preserve">Servicio de asistencia técnica - Secretaría de Hacienda                                                                                                                       </t>
  </si>
  <si>
    <t xml:space="preserve">2.3.2.02.02.008.4599031.16.53.001                  </t>
  </si>
  <si>
    <t xml:space="preserve">Servicio de asistencia técnica - Prensa                                                                                                                                       </t>
  </si>
  <si>
    <t xml:space="preserve">2.3.2.02.02.008.4599031.16.54.014                  </t>
  </si>
  <si>
    <t xml:space="preserve">REINTEGROS RP                                                           </t>
  </si>
  <si>
    <t xml:space="preserve">2.3.2.02.02.008.4599031.16.55.032                  </t>
  </si>
  <si>
    <t xml:space="preserve">2.3.2.02.02.008.4599031.16.56.041                  </t>
  </si>
  <si>
    <t xml:space="preserve">CONCESION TRANSITO SSF                                                  </t>
  </si>
  <si>
    <t xml:space="preserve">Servicio de asistencia técnica - Secretaría de Transito SSF                                                                                                                   </t>
  </si>
  <si>
    <t xml:space="preserve">2.3.2.02.02.008.4599031.16.69.360                  </t>
  </si>
  <si>
    <t xml:space="preserve">RBA Recursos Forzosa Inversion (Multas Transito) SSF                    </t>
  </si>
  <si>
    <t xml:space="preserve">2.3.2.02.02.008.4599031.16.71.503                  </t>
  </si>
  <si>
    <t xml:space="preserve">2.3.2.02.02.008.4599031.16.73.342                  </t>
  </si>
  <si>
    <t xml:space="preserve">2.3.2.02.02.008.4599031.16.77.342                  </t>
  </si>
  <si>
    <t xml:space="preserve">Servicio de asistencia técnica - Prensa Plan de Medios                                                                                                                        </t>
  </si>
  <si>
    <t xml:space="preserve">2.3.2.02.02.008.4599031.16.78.342                  </t>
  </si>
  <si>
    <t xml:space="preserve">Servicio de asistencia técnica - Secretaría Jurídica                                                                                                                          </t>
  </si>
  <si>
    <t xml:space="preserve">2.3.2.02.02.008.4599031.16.79.001                  </t>
  </si>
  <si>
    <t xml:space="preserve">Servicio de asistencia técnica - Secretaría Planeación                                                                                                                        </t>
  </si>
  <si>
    <t xml:space="preserve">2.3.2.02.02.008.4599031.16.79.342                  </t>
  </si>
  <si>
    <t xml:space="preserve">2.3.2.02.02.008.4599031.16.80.342                  </t>
  </si>
  <si>
    <t xml:space="preserve">Servicio de asistencia técnica - Secretaría Planeación Banco de Proyectos                                                                                                     </t>
  </si>
  <si>
    <t xml:space="preserve">2.3.2.02.02.008.4599031.16.89.301                  </t>
  </si>
  <si>
    <t xml:space="preserve">RBA SGP PG FORZOSA INVERSION OTROS SECTORES                             </t>
  </si>
  <si>
    <t xml:space="preserve">2.3.2.02.02.008.4599031.16.90.342                  </t>
  </si>
  <si>
    <t xml:space="preserve">Servicio de informacion para el registro administrativo de SISBEN                                                                                </t>
  </si>
  <si>
    <t xml:space="preserve">2.3.2.02.02.008.4599033.16.61.345                  </t>
  </si>
  <si>
    <t xml:space="preserve">RBA RECURSOS NO APROPIADOS SISBEN - FONADE                              </t>
  </si>
  <si>
    <t xml:space="preserve">Servicio de información para el registro administrativo de SISBEN                                                                                                             </t>
  </si>
  <si>
    <t xml:space="preserve">2.3.2.02.02.008.4599033.16.81.342                  </t>
  </si>
  <si>
    <t xml:space="preserve">Sedes dotadas                                                                                                                                    </t>
  </si>
  <si>
    <t xml:space="preserve">2.3.2.02.02.008.4599034.16.01.001                  </t>
  </si>
  <si>
    <t xml:space="preserve">Sedes dotadas                                                                                                                                                                 </t>
  </si>
  <si>
    <t xml:space="preserve">2.3.2.02.02.008.4599034.16.01.032                  </t>
  </si>
  <si>
    <t xml:space="preserve">SUBTOTAL    </t>
  </si>
  <si>
    <t xml:space="preserve">TOTAL       </t>
  </si>
  <si>
    <t>FUENTE POAI</t>
  </si>
  <si>
    <t>PARAMETROS MACROECONOMICOS 2024</t>
  </si>
  <si>
    <t>PARAMETROS MACROECONOMICOS 2025</t>
  </si>
  <si>
    <t>PARAMETROS MACROECONOMICOS 2026</t>
  </si>
  <si>
    <t>SGP Educación</t>
  </si>
  <si>
    <t>Recursos Propios</t>
  </si>
  <si>
    <t>SGP Alimentación Escolar</t>
  </si>
  <si>
    <t>PAE</t>
  </si>
  <si>
    <t>PARAMETROS MACROECONOMICOS 2027</t>
  </si>
  <si>
    <t>Otros</t>
  </si>
  <si>
    <t>VIGENCIA</t>
  </si>
  <si>
    <t>ANTERIOR</t>
  </si>
  <si>
    <t>ACTUAL</t>
  </si>
  <si>
    <t>SGP PG OSE (Libre Inversión)</t>
  </si>
  <si>
    <t>Estampilla Procultura</t>
  </si>
  <si>
    <t>SGP Cultura</t>
  </si>
  <si>
    <t>SGP Deporte</t>
  </si>
  <si>
    <t>Estampilla Pro Tercera Edad</t>
  </si>
  <si>
    <t>Estampilla Pro Justicia Familiar</t>
  </si>
  <si>
    <t xml:space="preserve">SGP APSB </t>
  </si>
  <si>
    <t>SGP APSB</t>
  </si>
  <si>
    <t xml:space="preserve"> SGP Salud</t>
  </si>
  <si>
    <t>Etesa (Coljuegos)</t>
  </si>
  <si>
    <t>FOSYGA (Nacional)</t>
  </si>
  <si>
    <t>Rentas Cedidas</t>
  </si>
  <si>
    <t>Recursos IVC SUPERSALUD</t>
  </si>
  <si>
    <t>Impuesto de Seguridad y Convivencia (Fonsep)</t>
  </si>
  <si>
    <t>Sobretasa Bomberil</t>
  </si>
  <si>
    <t>COES Estratificacion</t>
  </si>
  <si>
    <t>Etiquetas de fila</t>
  </si>
  <si>
    <t>Total general</t>
  </si>
  <si>
    <t>SGP PG (Libre Destinación)</t>
  </si>
  <si>
    <t>Etiquetas de columna</t>
  </si>
  <si>
    <t xml:space="preserve">Suma de PTO DEFINITIVO        </t>
  </si>
  <si>
    <t>Suma de 2025</t>
  </si>
  <si>
    <t>Suma de 2026</t>
  </si>
  <si>
    <t>Suma de 2027</t>
  </si>
  <si>
    <t xml:space="preserve">SECTOR </t>
  </si>
  <si>
    <t>2024 (Corte 23 de abril)</t>
  </si>
  <si>
    <t>GRUPO</t>
  </si>
  <si>
    <t>SGP</t>
  </si>
  <si>
    <t>PROPIOS</t>
  </si>
  <si>
    <t>OTRAS</t>
  </si>
  <si>
    <t>GRUPO DE FUENTE</t>
  </si>
  <si>
    <t>2024</t>
  </si>
  <si>
    <t>2025</t>
  </si>
  <si>
    <t>2026</t>
  </si>
  <si>
    <t>2027</t>
  </si>
  <si>
    <t>PROGGRAMA</t>
  </si>
  <si>
    <t xml:space="preserve">1702Inclusion productiva de pequeños productores rurales                                                                                                      </t>
  </si>
  <si>
    <t xml:space="preserve">1703Servicios financieros y gestion del riesgo para las actividades agropecuarias y rurales                                                                   </t>
  </si>
  <si>
    <t xml:space="preserve">1709Infraestructura productiva y comercializacion                                                                                                             </t>
  </si>
  <si>
    <t xml:space="preserve">3201Fortalecimiento del desempeño ambiental de los sectores productivos                                                                                       </t>
  </si>
  <si>
    <t xml:space="preserve">3202Conservacion de la biodiversidad y sus servicios ecosistemicos                                                                                            </t>
  </si>
  <si>
    <t xml:space="preserve">3206Gestion del cambio climatico para un desarrollo bajo en carbono y resiliente al clima                                                                     </t>
  </si>
  <si>
    <t xml:space="preserve">3904Generacion de una cultura que valora y gestiona el conocimiento y la innovacion                                                                           </t>
  </si>
  <si>
    <t xml:space="preserve">3502Productividad y competitividad de las empresas colombianas                                                                                                </t>
  </si>
  <si>
    <t xml:space="preserve">3301Promocion y acceso efectivo a procesos culturales y artisticos                                                                                            </t>
  </si>
  <si>
    <t xml:space="preserve">4301Fomento a la recreacion, la actividad fisica y el deporte                                                                                                 </t>
  </si>
  <si>
    <t xml:space="preserve">2201Calidad, cobertura y fortalecimiento de la educacion inicial, prescolar, basica y media                                                                   </t>
  </si>
  <si>
    <t xml:space="preserve">4501Fortalecimiento de la convivencia y la seguridad ciudadana                                                                                                </t>
  </si>
  <si>
    <t xml:space="preserve">4502Fortalecimiento del buen gobierno para el respeto y garantia de los derechos humanos                                                                      </t>
  </si>
  <si>
    <t xml:space="preserve">4503Gestion del riesgo de desastres y emergencias                                                                                                             </t>
  </si>
  <si>
    <t xml:space="preserve">4599Fortalecimiento a la gestion y direccion de la administracion publica territorial                                                                         </t>
  </si>
  <si>
    <t xml:space="preserve">4101Atencion, asistencia  y reparacion integral a las victimas                                                                                                </t>
  </si>
  <si>
    <t xml:space="preserve">4102Desarrollo integral de la primera infancia a la juventud, y fortalecimiento de las capacidades de las familias de niñas, niños y adolescentes             </t>
  </si>
  <si>
    <t xml:space="preserve">4103Inclusion social y productiva para la poblacion en situacion de vulnerabilidad                                                                            </t>
  </si>
  <si>
    <t xml:space="preserve">4104Atencion integral de poblacion en situacion permanente de desproteccion social y/o familiar                                                               </t>
  </si>
  <si>
    <t xml:space="preserve">1202Promocion al acceso a la justicia                                                                                                                         </t>
  </si>
  <si>
    <t xml:space="preserve">1206Sistema penitenciario y carcelario en el marco de los derechos humanos                                                                                    </t>
  </si>
  <si>
    <t xml:space="preserve">2102Consolidacion productiva del sector de energia electrica                                                                                                  </t>
  </si>
  <si>
    <t xml:space="preserve">1903Inspeccion, vigilancia y control                                                                                                                          </t>
  </si>
  <si>
    <t xml:space="preserve">1905Salud Publica                                                                                                                                             </t>
  </si>
  <si>
    <t xml:space="preserve">1906Aseguramiento y prestacion integral de servicios de salud                                                                                                 </t>
  </si>
  <si>
    <t>2302Fomento del desarrollo de aplicaciones, software y contenidos para impulsar la apropiacion de las Tecnologias de la Informacion y las Comunicaciones (TIC)</t>
  </si>
  <si>
    <t xml:space="preserve">3602Generacion y formalizacion del empleo                                                                                                                     </t>
  </si>
  <si>
    <t xml:space="preserve">2402Infraestructura red vial regional                                                                                                                         </t>
  </si>
  <si>
    <t xml:space="preserve">2409Seguridad de transporte                                                                                                                                   </t>
  </si>
  <si>
    <t xml:space="preserve">4001Acceso a soluciones de vivienda                                                                                                                           </t>
  </si>
  <si>
    <t xml:space="preserve">4002Ordenamiento territorial y desarrollo urbano                                                                                                              </t>
  </si>
  <si>
    <t xml:space="preserve">4003Acceso de la poblacion a los servicios de agua potable y saneamiento basico                                                                               </t>
  </si>
  <si>
    <t>SECTOR / PROGRAMA</t>
  </si>
  <si>
    <t>Concepto/Vigencia</t>
  </si>
  <si>
    <t xml:space="preserve">INGRESOS CORRIENTES DE LIBRE DESTINACIÓN </t>
  </si>
  <si>
    <t>2202Calidad y fomento de la educación superior</t>
  </si>
  <si>
    <t>3302Gestión, protección y salvaguardia del patrimonio cultural colombiano</t>
  </si>
  <si>
    <t>ok</t>
  </si>
  <si>
    <t xml:space="preserve"> 4302Formación y preparación de deportistas</t>
  </si>
  <si>
    <t>1203 Promoción de los métodos de resolución de conflictos</t>
  </si>
  <si>
    <t>3605Fomento de la investigación, desarrollo tecnológico e innovación del sector trabajo</t>
  </si>
  <si>
    <t>3906Fomento a vocaciones y formación, generación, uso y apropiación social del conocimiento de la ciencia, tecnología e innovación</t>
  </si>
  <si>
    <t>2301Facilitar el acceso y uso de las Tecnologías de la Información y las Comunicaciones en todo el territorio nacional</t>
  </si>
  <si>
    <t>2403Infraestructura y servicios de transporte aéreo</t>
  </si>
  <si>
    <t>2407Infraestructura y servicios de logística de transporte</t>
  </si>
  <si>
    <t>2104Consolidación productiva del sector minero</t>
  </si>
  <si>
    <t>2106Gestión de la información en el sector minero energético</t>
  </si>
  <si>
    <t>2105Desarrollo ambiental sostenible del sector minero energético</t>
  </si>
  <si>
    <t xml:space="preserve">ORGANISMOS DE CONTROL </t>
  </si>
  <si>
    <t xml:space="preserve">INFORMACION ESTADÍSTICA </t>
  </si>
  <si>
    <t xml:space="preserve"> 0406Generación de la información geográfica del territorio nacional</t>
  </si>
  <si>
    <t>2503Lucha contra la corrupción</t>
  </si>
  <si>
    <t>2504Vigilancia de la gestión administrativa de los funcionarios del Estado</t>
  </si>
  <si>
    <t>0401Levantamiento y actualización de información estadística de calidad</t>
  </si>
  <si>
    <t>3205Ordenamiento ambiental territorial</t>
  </si>
  <si>
    <t xml:space="preserve">3208Educación ambiental </t>
  </si>
  <si>
    <t>3203Gestión integral del recurso hídrico</t>
  </si>
  <si>
    <t>3204Gestión de la información y el conocimiento ambiental</t>
  </si>
  <si>
    <t>OK</t>
  </si>
  <si>
    <t xml:space="preserve">CONCLUSIONES </t>
  </si>
  <si>
    <t xml:space="preserve">Se respetan los techos presupuestales asignados inicialmente en el Plan Financiero </t>
  </si>
  <si>
    <t>Por efectos de homologacion de productos, se aperturan los sectores de Informacion Estadística y Organismos de Control, con programas que se venian ejecutando por Gobierno Territorial (Estratificacion Mpal y Anticorrupcion y Atencion al Ciuadano)</t>
  </si>
  <si>
    <t xml:space="preserve">Por efectos de homologacion o por ajustes incorporados en el PDM, se incorporan programas en diferentes sectores  </t>
  </si>
  <si>
    <t xml:space="preserve">CANTIDAD DE PROGRAMAS </t>
  </si>
  <si>
    <t xml:space="preserve">INICIAL </t>
  </si>
  <si>
    <t>DEFINITIVO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</si>
</sst>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\ #,##0.00;[Red]\-&quot;$&quot;\ #,##0.00"/>
    <numFmt numFmtId="43" formatCode="_-* #,##0.00_-;\-* #,##0.00_-;_-* &quot;-&quot;??_-;_-@_-"/>
    <numFmt numFmtId="164" formatCode="#,##0.00_ ;[Red]\-#,##0.0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4">
    <xf numFmtId="0" fontId="0" fillId="0" borderId="0" xfId="0"/>
    <xf numFmtId="4" fontId="0" fillId="0" borderId="0" xfId="0" applyNumberFormat="1"/>
    <xf numFmtId="8" fontId="0" fillId="0" borderId="0" xfId="0" applyNumberFormat="1"/>
    <xf numFmtId="9" fontId="0" fillId="0" borderId="0" xfId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" fontId="0" fillId="0" borderId="0" xfId="0" pivotButton="1" applyNumberFormat="1"/>
    <xf numFmtId="164" fontId="0" fillId="0" borderId="0" xfId="0" applyNumberFormat="1"/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0" fillId="0" borderId="1" xfId="0" applyNumberFormat="1" applyBorder="1"/>
    <xf numFmtId="0" fontId="2" fillId="2" borderId="1" xfId="0" applyFont="1" applyFill="1" applyBorder="1" applyAlignment="1">
      <alignment horizontal="left"/>
    </xf>
    <xf numFmtId="164" fontId="2" fillId="2" borderId="1" xfId="0" applyNumberFormat="1" applyFont="1" applyFill="1" applyBorder="1"/>
    <xf numFmtId="0" fontId="2" fillId="2" borderId="1" xfId="0" applyFont="1" applyFill="1" applyBorder="1"/>
    <xf numFmtId="0" fontId="0" fillId="0" borderId="1" xfId="0" applyBorder="1"/>
    <xf numFmtId="43" fontId="0" fillId="0" borderId="0" xfId="2" applyFont="1"/>
    <xf numFmtId="0" fontId="2" fillId="0" borderId="0" xfId="0" applyFont="1"/>
    <xf numFmtId="0" fontId="2" fillId="4" borderId="1" xfId="0" applyFont="1" applyFill="1" applyBorder="1" applyAlignment="1">
      <alignment horizontal="center"/>
    </xf>
    <xf numFmtId="49" fontId="2" fillId="4" borderId="1" xfId="2" applyNumberFormat="1" applyFont="1" applyFill="1" applyBorder="1" applyAlignment="1">
      <alignment horizontal="center"/>
    </xf>
    <xf numFmtId="43" fontId="0" fillId="0" borderId="1" xfId="2" applyFont="1" applyBorder="1"/>
    <xf numFmtId="0" fontId="2" fillId="5" borderId="1" xfId="0" applyFont="1" applyFill="1" applyBorder="1"/>
    <xf numFmtId="43" fontId="2" fillId="5" borderId="1" xfId="2" applyFont="1" applyFill="1" applyBorder="1"/>
    <xf numFmtId="0" fontId="2" fillId="0" borderId="1" xfId="0" applyFont="1" applyBorder="1" applyAlignment="1">
      <alignment wrapText="1"/>
    </xf>
    <xf numFmtId="43" fontId="2" fillId="0" borderId="1" xfId="2" applyFont="1" applyBorder="1" applyAlignment="1">
      <alignment wrapText="1"/>
    </xf>
    <xf numFmtId="0" fontId="0" fillId="0" borderId="1" xfId="0" applyBorder="1" applyAlignment="1">
      <alignment wrapText="1"/>
    </xf>
    <xf numFmtId="43" fontId="0" fillId="0" borderId="1" xfId="2" applyFont="1" applyBorder="1" applyAlignment="1">
      <alignment wrapText="1"/>
    </xf>
    <xf numFmtId="0" fontId="2" fillId="5" borderId="1" xfId="0" applyFont="1" applyFill="1" applyBorder="1" applyAlignment="1">
      <alignment wrapText="1"/>
    </xf>
    <xf numFmtId="43" fontId="2" fillId="5" borderId="1" xfId="2" applyFont="1" applyFill="1" applyBorder="1" applyAlignment="1">
      <alignment wrapText="1"/>
    </xf>
    <xf numFmtId="0" fontId="3" fillId="6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4" fontId="3" fillId="0" borderId="8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0" fontId="0" fillId="0" borderId="0" xfId="0" applyNumberFormat="1"/>
    <xf numFmtId="10" fontId="3" fillId="0" borderId="8" xfId="0" applyNumberFormat="1" applyFont="1" applyBorder="1" applyAlignment="1">
      <alignment horizontal="center" vertical="center"/>
    </xf>
    <xf numFmtId="0" fontId="3" fillId="6" borderId="5" xfId="0" applyFont="1" applyFill="1" applyBorder="1" applyAlignment="1">
      <alignment vertical="center"/>
    </xf>
    <xf numFmtId="0" fontId="3" fillId="6" borderId="9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4" borderId="0" xfId="2" applyFont="1" applyFill="1"/>
    <xf numFmtId="0" fontId="2" fillId="7" borderId="1" xfId="0" applyFont="1" applyFill="1" applyBorder="1" applyAlignment="1">
      <alignment wrapText="1"/>
    </xf>
    <xf numFmtId="0" fontId="2" fillId="8" borderId="1" xfId="0" applyFont="1" applyFill="1" applyBorder="1" applyAlignment="1">
      <alignment wrapText="1"/>
    </xf>
    <xf numFmtId="0" fontId="2" fillId="9" borderId="1" xfId="0" applyFont="1" applyFill="1" applyBorder="1" applyAlignment="1">
      <alignment wrapText="1"/>
    </xf>
    <xf numFmtId="0" fontId="0" fillId="9" borderId="1" xfId="0" applyFill="1" applyBorder="1" applyAlignment="1">
      <alignment wrapText="1"/>
    </xf>
    <xf numFmtId="0" fontId="2" fillId="10" borderId="0" xfId="0" applyFont="1" applyFill="1"/>
    <xf numFmtId="43" fontId="1" fillId="0" borderId="1" xfId="2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43" fontId="2" fillId="0" borderId="1" xfId="0" applyNumberFormat="1" applyFont="1" applyBorder="1"/>
    <xf numFmtId="43" fontId="0" fillId="0" borderId="1" xfId="2" applyFont="1" applyFill="1" applyBorder="1" applyAlignment="1">
      <alignment wrapText="1"/>
    </xf>
    <xf numFmtId="0" fontId="2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</cellXfs>
  <cellStyles count="3">
    <cellStyle name="Millares" xfId="2" builtinId="3"/>
    <cellStyle name="Normal" xfId="0" builtinId="0"/>
    <cellStyle name="Porcentaje" xfId="1" builtinId="5"/>
  </cellStyles>
  <dxfs count="26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</dxfs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UARIO" refreshedDate="45408.671505092592" createdVersion="6" refreshedVersion="6" minRefreshableVersion="3" recordCount="446">
  <cacheSource type="worksheet">
    <worksheetSource ref="A1:AE447" sheet="E.Ps Gastos a 23 Abril"/>
  </cacheSource>
  <cacheFields count="29">
    <cacheField name="SECTOR" numFmtId="0">
      <sharedItems containsSemiMixedTypes="0" containsString="0" containsNumber="1" containsInteger="1" minValue="12" maxValue="45"/>
    </cacheField>
    <cacheField name="NOMBRE SECTOR                                     " numFmtId="0">
      <sharedItems count="16">
        <s v="JUSTICIA Y DEL DERECHO                            "/>
        <s v="AGRICULTURA Y DESARROLLO RURAL                    "/>
        <s v="SALUD Y PROTECCIÓN SOCIAL                         "/>
        <s v="MINAS Y ENERGÍA                                   "/>
        <s v="EDUCACIÓN                                         "/>
        <s v="TECNOLOGÍAS DE LA INFORMACIÓN Y LAS COMUNICACIONES"/>
        <s v="TRANSPORTE                                        "/>
        <s v="AMBIENTE Y DESARROLLO SOSTENIBLE                  "/>
        <s v="CULTURA                                           "/>
        <s v="COMERCIO, INDUSTRIA Y TURISMO                     "/>
        <s v="TRABAJO                                           "/>
        <s v="CIENCIA, TECNOLOGÍA E INNOVACIÓN                  "/>
        <s v="VIVIENDA, CIUDAD Y TERRITORIO                     "/>
        <s v="INCLUSIÓN SOCIAL Y RECONCILIACIÓN                 "/>
        <s v="DEPORTE Y RECREACIÓN                              "/>
        <s v="GOBIERNO TERRITORIAL                              "/>
      </sharedItems>
    </cacheField>
    <cacheField name="PROYECTO" numFmtId="0">
      <sharedItems containsSemiMixedTypes="0" containsString="0" containsNumber="1" containsInteger="1" minValue="1202" maxValue="4599"/>
    </cacheField>
    <cacheField name="NOMBRE PROYECTO                                                                                                                                           " numFmtId="0">
      <sharedItems/>
    </cacheField>
    <cacheField name="PRODUCTO" numFmtId="0">
      <sharedItems containsSemiMixedTypes="0" containsString="0" containsNumber="1" containsInteger="1" minValue="1202001" maxValue="4599034"/>
    </cacheField>
    <cacheField name="NOMBRE PRODUCTO                                                                                                                                  " numFmtId="0">
      <sharedItems/>
    </cacheField>
    <cacheField name="CODIGO                                             " numFmtId="0">
      <sharedItems/>
    </cacheField>
    <cacheField name="FUENTE" numFmtId="0">
      <sharedItems containsSemiMixedTypes="0" containsString="0" containsNumber="1" containsInteger="1" minValue="1" maxValue="611"/>
    </cacheField>
    <cacheField name="NOMBRE FUENTE                                                           " numFmtId="0">
      <sharedItems count="84">
        <s v="SGP PG OTROS SECTORES                                                   "/>
        <s v="RBA ESTAMPILLA PRO JUSTICIA FAMILIAR                                    "/>
        <s v="ESTAMPILLA PRO JUSTICIA FAMILIAR                                        "/>
        <s v="RECURSOS PROPIOS ICLD                                                   "/>
        <s v="RBA RECURSOS PROPIOS                                                    "/>
        <s v="RBA DPS CONVENIO FIP 763/2021                                           "/>
        <s v="SGP SALUD PUBLICA                                                       "/>
        <s v="RBA COLJUEGOS CSF                                                       "/>
        <s v="COLJUEGOS CSF                                                           "/>
        <s v="RBA RP Rifas (Dest. Espec)                                              "/>
        <s v="RECURSOS PROPIOS FORSOZA INVERSION                                      "/>
        <s v="RBA SGP SALUD PUBLICA                                                   "/>
        <s v="RBA RENTAS CEDIDAS SSF                                                  "/>
        <s v="RBA COLJUEGOS SSF                                                       "/>
        <s v="FOSYGA SSF                                                              "/>
        <s v="RENTAS CEDIDAS SSF                                                      "/>
        <s v="SGP REGIMEN SUBSIDIADO                                                  "/>
        <s v="COLJUEGOS SSF                                                           "/>
        <s v="RBA RECURSOS IVC 0.4% SSF SUPERINTENDENCIA DE SALUD                     "/>
        <s v="RBA  SGP SALUD REGIMEN SUBSIDIADO CSF                                   "/>
        <s v="RECRUSOS IVC SUPERSAUD 0,4% SSF                                         "/>
        <s v="ALUMBRADO PUBLICO SSF                                                   "/>
        <s v="RBA ALUMBRADO PUBLICO SSF                                               "/>
        <s v="SGP PRESTACION DEL SERVICIO                                             "/>
        <s v="SGP CALIDAD EDUCATIVA                                                   "/>
        <s v="SGP ALIMENTACION ESCOLAR                                                "/>
        <s v="PAE                                                                     "/>
        <s v="RBA SGP ALIMENTACION ESCOLAR                                            "/>
        <s v="RBA PAE ALIMENTACION ESCOLAR                                            "/>
        <s v="RBA COLEGIO JUAN XXIII                                                  "/>
        <s v="RBA COLEGIO EL CIPRES                                                   "/>
        <s v="REINTEGROS EDUCACION                                                    "/>
        <s v="RBA SGP EDU PRESTACION DEL SERVICIO                                     "/>
        <s v="RBA REINTEGROS SGP EDU                                                  "/>
        <s v="RBA SGP EDUCACION CUOTA DE ADMINISTRACION                               "/>
        <s v="RBA REND FINANC SGP EDU PRESTACION DEL SERVICIO                         "/>
        <s v="RBA SGP calidad educativa CSF                                           "/>
        <s v="RBA SGP calidad educativa - Rendimientos financieros                    "/>
        <s v="RBA RP EDUCACION                                                        "/>
        <s v="RBA TRANSPORTE POR GASODUCTOS                                           "/>
        <s v="RECURSOS PROPIOS FORSOZA INVERSION TRANSITO                             "/>
        <s v="RBA Recursos Forzosa Inversion (Multas Transito)                        "/>
        <s v="LEY 99/93                                                               "/>
        <s v="RBA CONVENIO CVC 041                                                    "/>
        <s v="RBA CONVENIO CVC 155                                                    "/>
        <s v="ESTAMPILLA PRO CULTURA                                                  "/>
        <s v="RBA ESTAMPILLA PRO CULTURA                                              "/>
        <s v="RBA MINCULTURA                                                          "/>
        <s v="PARTICIPACIÓN DE LA CONTRIBUCIÓN PARAFISCAL CULTURAL                    "/>
        <s v="SGP PG CULTURA                                                          "/>
        <s v="RBA SGP PG CULTURA                                                      "/>
        <s v="RBA SGP 42% LIBRE DESTINACIÓN                                           "/>
        <s v="RB INGRESOS CORRIENTES O CAPITAL DE LIBRE DESTINACION                   "/>
        <s v="RB DEL CREDITO INTERNO                                                  "/>
        <s v="SGP AGUA POTABLE Y SANEAMIENTO BASICO                                   "/>
        <s v="TRANSPORTE POR GASODUCTOS                                               "/>
        <s v="RBA TRANSFERENCIAS SECTOR ELECTRICO                                     "/>
        <s v="RBA INCENTIVO APROVECHAMIENTO RESIDUOS SOLIDOS                          "/>
        <s v="RBA SGP AGUA POTABLE Y SANEAMIENTO BASICO                               "/>
        <s v="RBA SGP ASIGNACION ESPECIAL PRIMERA INFANCIA                            "/>
        <s v="CONVENIO INTERADMINISTRATIVO NRO. 1.230-13.03.0357 GOBERNACION DEL VALLE"/>
        <s v="RBA ESTAMPILLA PRO TERCERA EDAD                                         "/>
        <s v="ESTAMPILLA PRO TERCERA EDAD                                             "/>
        <s v="TASA PRODEPORTE Y RECREACIÓN                                            "/>
        <s v="RBA TASA PRO DEPORTE                                                    "/>
        <s v="SGP PG DEPORTE                                                          "/>
        <s v="RBA SGP PG DEPORTE                                                      "/>
        <s v="RBA CODIGO DE POLICIA DECRETO 1284/2017                                 "/>
        <s v="CODIGO DE POLICIA DECRETO 1284/2017                                     "/>
        <s v="CONVENIO MINISTERIO DEL INTERIOR FONSECON Nro. 2299 de 2022             "/>
        <s v="RBA FONDO DE SEGURIDAD Y CONVIVENCIA CIUDADANA                          "/>
        <s v="FONDO DE SEGURIDAD Y CONVIVENCIA CIUDADANA                              "/>
        <s v="RBA MULTAS MULTAS VIOLENCIA CONTRA LA MUJER                             "/>
        <s v=" RBA SOBRETASA BOMBERIL                                                 "/>
        <s v="SOBRETASA BOMBERIL                                                      "/>
        <s v="RP FGR                                                                  "/>
        <s v="RBA FONDO DE GESTION DEL RIESGO                                         "/>
        <s v="COES ESTRATIFICACION                                                    "/>
        <s v="RBA ESTRATIFICACION NIVEL MUNICIPAL                                     "/>
        <s v="REINTEGROS RP                                                           "/>
        <s v="CONCESION TRANSITO SSF                                                  "/>
        <s v="RBA Recursos Forzosa Inversion (Multas Transito) SSF                    "/>
        <s v="RBA SGP PG FORZOSA INVERSION OTROS SECTORES                             "/>
        <s v="RBA RECURSOS NO APROPIADOS SISBEN - FONADE                              "/>
      </sharedItems>
    </cacheField>
    <cacheField name="VIGENCIA" numFmtId="0">
      <sharedItems/>
    </cacheField>
    <cacheField name="FUENTE POAI" numFmtId="0">
      <sharedItems count="23">
        <s v="SGP PG OSE (Libre Inversión)"/>
        <s v="Estampilla Pro Justicia Familiar"/>
        <s v="Recursos Propios"/>
        <s v="Otros"/>
        <s v=" SGP Salud"/>
        <s v="Etesa (Coljuegos)"/>
        <s v="Rentas Cedidas"/>
        <s v="FOSYGA (Nacional)"/>
        <s v="Recursos IVC SUPERSALUD"/>
        <s v="SGP Educación"/>
        <s v="SGP Alimentación Escolar"/>
        <s v="PAE"/>
        <s v="Estampilla Procultura"/>
        <s v="SGP Cultura"/>
        <s v="SGP PG (Libre Destinación)"/>
        <s v="SGP APSB "/>
        <s v="SGP APSB"/>
        <s v="Estampilla Pro Tercera Edad"/>
        <s v="SGP Deporte"/>
        <s v="Impuesto de Seguridad y Convivencia (Fonsep)"/>
        <s v="Sobretasa Bomberil"/>
        <s v="COES Estratificacion"/>
        <s v="Recursos Propios " u="1"/>
      </sharedItems>
    </cacheField>
    <cacheField name="PARAMETROS MACROECONOMICOS 2024" numFmtId="9">
      <sharedItems containsSemiMixedTypes="0" containsString="0" containsNumber="1" minValue="0" maxValue="0.06"/>
    </cacheField>
    <cacheField name="PARAMETROS MACROECONOMICOS 2025" numFmtId="9">
      <sharedItems containsSemiMixedTypes="0" containsString="0" containsNumber="1" minValue="0" maxValue="7.0000000000000007E-2"/>
    </cacheField>
    <cacheField name="PARAMETROS MACROECONOMICOS 2026" numFmtId="9">
      <sharedItems containsSemiMixedTypes="0" containsString="0" containsNumber="1" minValue="0" maxValue="7.0000000000000007E-2"/>
    </cacheField>
    <cacheField name="PARAMETROS MACROECONOMICOS 2027" numFmtId="9">
      <sharedItems containsSemiMixedTypes="0" containsString="0" containsNumber="1" minValue="0" maxValue="7.0000000000000007E-2"/>
    </cacheField>
    <cacheField name="RESUM" numFmtId="0">
      <sharedItems containsSemiMixedTypes="0" containsString="0" containsNumber="1" containsInteger="1" minValue="160" maxValue="616"/>
    </cacheField>
    <cacheField name="NOMBRE                                                                                                                                                                        " numFmtId="0">
      <sharedItems/>
    </cacheField>
    <cacheField name="INICIAL           " numFmtId="0">
      <sharedItems containsSemiMixedTypes="0" containsString="0" containsNumber="1" minValue="0" maxValue="64693848545.529999"/>
    </cacheField>
    <cacheField name="ADICIONES       " numFmtId="0">
      <sharedItems containsSemiMixedTypes="0" containsString="0" containsNumber="1" minValue="0" maxValue="4924368353.4700003"/>
    </cacheField>
    <cacheField name="REBAJAS" numFmtId="0">
      <sharedItems containsSemiMixedTypes="0" containsString="0" containsNumber="1" containsInteger="1" minValue="0" maxValue="0"/>
    </cacheField>
    <cacheField name="CREDITOS        " numFmtId="0">
      <sharedItems containsSemiMixedTypes="0" containsString="0" containsNumber="1" minValue="0" maxValue="2580609478"/>
    </cacheField>
    <cacheField name="CONTRACREDITOS  " numFmtId="0">
      <sharedItems containsSemiMixedTypes="0" containsString="0" containsNumber="1" minValue="0" maxValue="2580609478"/>
    </cacheField>
    <cacheField name="APLAZAMIENTO" numFmtId="0">
      <sharedItems containsSemiMixedTypes="0" containsString="0" containsNumber="1" containsInteger="1" minValue="0" maxValue="0"/>
    </cacheField>
    <cacheField name="PTO DEFINITIVO        " numFmtId="0">
      <sharedItems containsSemiMixedTypes="0" containsString="0" containsNumber="1" minValue="0" maxValue="69618216899"/>
    </cacheField>
    <cacheField name="DISPONIBILIDADES " numFmtId="0">
      <sharedItems containsSemiMixedTypes="0" containsString="0" containsNumber="1" minValue="0" maxValue="16920089629.75"/>
    </cacheField>
    <cacheField name="COMPROMISOS         " numFmtId="0">
      <sharedItems containsSemiMixedTypes="0" containsString="0" containsNumber="1" minValue="0" maxValue="16920089629.75"/>
    </cacheField>
    <cacheField name="OBLIGACIONES     " numFmtId="0">
      <sharedItems containsSemiMixedTypes="0" containsString="0" containsNumber="1" minValue="0" maxValue="16920089629.75"/>
    </cacheField>
    <cacheField name="PAGOS            " numFmtId="0">
      <sharedItems containsSemiMixedTypes="0" containsString="0" containsNumber="1" minValue="0" maxValue="16920089629.75"/>
    </cacheField>
    <cacheField name="PTO DISPONIBLE        " numFmtId="0">
      <sharedItems containsSemiMixedTypes="0" containsString="0" containsNumber="1" minValue="0" maxValue="52698127269.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onica gf" refreshedDate="45413.669917824074" createdVersion="6" refreshedVersion="8" minRefreshableVersion="3" recordCount="446">
  <cacheSource type="worksheet">
    <worksheetSource ref="A1:AH447" sheet="E.Ps Gastos a 23 Abril"/>
  </cacheSource>
  <cacheFields count="34">
    <cacheField name="SECTOR" numFmtId="0">
      <sharedItems containsSemiMixedTypes="0" containsString="0" containsNumber="1" containsInteger="1" minValue="12" maxValue="45"/>
    </cacheField>
    <cacheField name="NOMBRE SECTOR                                     " numFmtId="0">
      <sharedItems count="16">
        <s v="JUSTICIA Y DEL DERECHO                            "/>
        <s v="AGRICULTURA Y DESARROLLO RURAL                    "/>
        <s v="SALUD Y PROTECCIÓN SOCIAL                         "/>
        <s v="MINAS Y ENERGÍA                                   "/>
        <s v="EDUCACIÓN                                         "/>
        <s v="TECNOLOGÍAS DE LA INFORMACIÓN Y LAS COMUNICACIONES"/>
        <s v="TRANSPORTE                                        "/>
        <s v="AMBIENTE Y DESARROLLO SOSTENIBLE                  "/>
        <s v="CULTURA                                           "/>
        <s v="COMERCIO, INDUSTRIA Y TURISMO                     "/>
        <s v="TRABAJO                                           "/>
        <s v="CIENCIA, TECNOLOGÍA E INNOVACIÓN                  "/>
        <s v="VIVIENDA, CIUDAD Y TERRITORIO                     "/>
        <s v="INCLUSIÓN SOCIAL Y RECONCILIACIÓN                 "/>
        <s v="DEPORTE Y RECREACIÓN                              "/>
        <s v="GOBIERNO TERRITORIAL                              "/>
      </sharedItems>
    </cacheField>
    <cacheField name="PROYECTO" numFmtId="0">
      <sharedItems containsSemiMixedTypes="0" containsString="0" containsNumber="1" containsInteger="1" minValue="1202" maxValue="4599"/>
    </cacheField>
    <cacheField name="NOMBRE PROYECTO                                                                                                                                           " numFmtId="0">
      <sharedItems count="32">
        <s v="Promocion al acceso a la justicia                                                                                                                         "/>
        <s v="Sistema penitenciario y carcelario en el marco de los derechos humanos                                                                                    "/>
        <s v="Inclusion productiva de pequeños productores rurales                                                                                                      "/>
        <s v="Servicios financieros y gestion del riesgo para las actividades agropecuarias y rurales                                                                   "/>
        <s v="Infraestructura productiva y comercializacion                                                                                                             "/>
        <s v="Inspeccion, vigilancia y control                                                                                                                          "/>
        <s v="Salud Publica                                                                                                                                             "/>
        <s v="Aseguramiento y prestacion integral de servicios de salud                                                                                                 "/>
        <s v="Consolidacion productiva del sector de energia electrica                                                                                                  "/>
        <s v="Calidad, cobertura y fortalecimiento de la educacion inicial, prescolar, basica y media                                                                   "/>
        <s v="Fomento del desarrollo de aplicaciones, software y contenidos para impulsar la apropiacion de las Tecnologias de la Informacion y las Comunicaciones (TIC)"/>
        <s v="Infraestructura red vial regional                                                                                                                         "/>
        <s v="Seguridad de transporte                                                                                                                                   "/>
        <s v="Fortalecimiento del desempeño ambiental de los sectores productivos                                                                                       "/>
        <s v="Conservacion de la biodiversidad y sus servicios ecosistemicos                                                                                            "/>
        <s v="Gestion del cambio climatico para un desarrollo bajo en carbono y resiliente al clima                                                                     "/>
        <s v="Promocion y acceso efectivo a procesos culturales y artisticos                                                                                            "/>
        <s v="Productividad y competitividad de las empresas colombianas                                                                                                "/>
        <s v="Generacion y formalizacion del empleo                                                                                                                     "/>
        <s v="Generacion de una cultura que valora y gestiona el conocimiento y la innovacion                                                                           "/>
        <s v="Acceso a soluciones de vivienda                                                                                                                           "/>
        <s v="Ordenamiento territorial y desarrollo urbano                                                                                                              "/>
        <s v="Acceso de la poblacion a los servicios de agua potable y saneamiento basico                                                                               "/>
        <s v="Atencion, asistencia  y reparacion integral a las victimas                                                                                                "/>
        <s v="Desarrollo integral de la primera infancia a la juventud, y fortalecimiento de las capacidades de las familias de niñas, niños y adolescentes             "/>
        <s v="Inclusion social y productiva para la poblacion en situacion de vulnerabilidad                                                                            "/>
        <s v="Atencion integral de poblacion en situacion permanente de desproteccion social y/o familiar                                                               "/>
        <s v="Fomento a la recreacion, la actividad fisica y el deporte                                                                                                 "/>
        <s v="Fortalecimiento de la convivencia y la seguridad ciudadana                                                                                                "/>
        <s v="Fortalecimiento del buen gobierno para el respeto y garantia de los derechos humanos                                                                      "/>
        <s v="Gestion del riesgo de desastres y emergencias                                                                                                             "/>
        <s v="Fortalecimiento a la gestion y direccion de la administracion publica territorial                                                                         "/>
      </sharedItems>
    </cacheField>
    <cacheField name="PROGGRAMA" numFmtId="0">
      <sharedItems count="32">
        <s v="1202Promocion al acceso a la justicia                                                                                                                         "/>
        <s v="1206Sistema penitenciario y carcelario en el marco de los derechos humanos                                                                                    "/>
        <s v="1702Inclusion productiva de pequeños productores rurales                                                                                                      "/>
        <s v="1703Servicios financieros y gestion del riesgo para las actividades agropecuarias y rurales                                                                   "/>
        <s v="1709Infraestructura productiva y comercializacion                                                                                                             "/>
        <s v="1903Inspeccion, vigilancia y control                                                                                                                          "/>
        <s v="1905Salud Publica                                                                                                                                             "/>
        <s v="1906Aseguramiento y prestacion integral de servicios de salud                                                                                                 "/>
        <s v="2102Consolidacion productiva del sector de energia electrica                                                                                                  "/>
        <s v="2201Calidad, cobertura y fortalecimiento de la educacion inicial, prescolar, basica y media                                                                   "/>
        <s v="2302Fomento del desarrollo de aplicaciones, software y contenidos para impulsar la apropiacion de las Tecnologias de la Informacion y las Comunicaciones (TIC)"/>
        <s v="2402Infraestructura red vial regional                                                                                                                         "/>
        <s v="2409Seguridad de transporte                                                                                                                                   "/>
        <s v="3201Fortalecimiento del desempeño ambiental de los sectores productivos                                                                                       "/>
        <s v="3202Conservacion de la biodiversidad y sus servicios ecosistemicos                                                                                            "/>
        <s v="3206Gestion del cambio climatico para un desarrollo bajo en carbono y resiliente al clima                                                                     "/>
        <s v="3301Promocion y acceso efectivo a procesos culturales y artisticos                                                                                            "/>
        <s v="3502Productividad y competitividad de las empresas colombianas                                                                                                "/>
        <s v="3602Generacion y formalizacion del empleo                                                                                                                     "/>
        <s v="3904Generacion de una cultura que valora y gestiona el conocimiento y la innovacion                                                                           "/>
        <s v="4001Acceso a soluciones de vivienda                                                                                                                           "/>
        <s v="4002Ordenamiento territorial y desarrollo urbano                                                                                                              "/>
        <s v="4003Acceso de la poblacion a los servicios de agua potable y saneamiento basico                                                                               "/>
        <s v="4101Atencion, asistencia  y reparacion integral a las victimas                                                                                                "/>
        <s v="4102Desarrollo integral de la primera infancia a la juventud, y fortalecimiento de las capacidades de las familias de niñas, niños y adolescentes             "/>
        <s v="4103Inclusion social y productiva para la poblacion en situacion de vulnerabilidad                                                                            "/>
        <s v="4104Atencion integral de poblacion en situacion permanente de desproteccion social y/o familiar                                                               "/>
        <s v="4301Fomento a la recreacion, la actividad fisica y el deporte                                                                                                 "/>
        <s v="4501Fortalecimiento de la convivencia y la seguridad ciudadana                                                                                                "/>
        <s v="4502Fortalecimiento del buen gobierno para el respeto y garantia de los derechos humanos                                                                      "/>
        <s v="4503Gestion del riesgo de desastres y emergencias                                                                                                             "/>
        <s v="4599Fortalecimiento a la gestion y direccion de la administracion publica territorial                                                                         "/>
      </sharedItems>
    </cacheField>
    <cacheField name="PRODUCTO" numFmtId="0">
      <sharedItems containsSemiMixedTypes="0" containsString="0" containsNumber="1" containsInteger="1" minValue="1202001" maxValue="4599034"/>
    </cacheField>
    <cacheField name="NOMBRE PRODUCTO                                                                                                                                  " numFmtId="0">
      <sharedItems/>
    </cacheField>
    <cacheField name="CODIGO                                             " numFmtId="0">
      <sharedItems/>
    </cacheField>
    <cacheField name="FUENTE" numFmtId="0">
      <sharedItems containsSemiMixedTypes="0" containsString="0" containsNumber="1" containsInteger="1" minValue="1" maxValue="611"/>
    </cacheField>
    <cacheField name="NOMBRE FUENTE                                                           " numFmtId="0">
      <sharedItems/>
    </cacheField>
    <cacheField name="GRUPO" numFmtId="0">
      <sharedItems/>
    </cacheField>
    <cacheField name="VIGENCIA" numFmtId="0">
      <sharedItems/>
    </cacheField>
    <cacheField name="FUENTE POAI" numFmtId="0">
      <sharedItems/>
    </cacheField>
    <cacheField name="PARAMETROS MACROECONOMICOS 2024" numFmtId="9">
      <sharedItems containsSemiMixedTypes="0" containsString="0" containsNumber="1" minValue="0" maxValue="0.06"/>
    </cacheField>
    <cacheField name="PARAMETROS MACROECONOMICOS 2025" numFmtId="9">
      <sharedItems containsSemiMixedTypes="0" containsString="0" containsNumber="1" minValue="0" maxValue="7.0000000000000007E-2"/>
    </cacheField>
    <cacheField name="PARAMETROS MACROECONOMICOS 2026" numFmtId="9">
      <sharedItems containsSemiMixedTypes="0" containsString="0" containsNumber="1" minValue="0" maxValue="7.0000000000000007E-2"/>
    </cacheField>
    <cacheField name="PARAMETROS MACROECONOMICOS 2027" numFmtId="9">
      <sharedItems containsSemiMixedTypes="0" containsString="0" containsNumber="1" minValue="0" maxValue="7.0000000000000007E-2"/>
    </cacheField>
    <cacheField name="RESUM" numFmtId="0">
      <sharedItems containsSemiMixedTypes="0" containsString="0" containsNumber="1" containsInteger="1" minValue="160" maxValue="616"/>
    </cacheField>
    <cacheField name="NOMBRE                                                                                                                                                                        " numFmtId="0">
      <sharedItems/>
    </cacheField>
    <cacheField name="INICIAL           " numFmtId="0">
      <sharedItems containsSemiMixedTypes="0" containsString="0" containsNumber="1" minValue="0" maxValue="64693848545.529999"/>
    </cacheField>
    <cacheField name="ADICIONES       " numFmtId="0">
      <sharedItems containsSemiMixedTypes="0" containsString="0" containsNumber="1" minValue="0" maxValue="4924368353.4700003"/>
    </cacheField>
    <cacheField name="REBAJAS" numFmtId="0">
      <sharedItems containsSemiMixedTypes="0" containsString="0" containsNumber="1" containsInteger="1" minValue="0" maxValue="0"/>
    </cacheField>
    <cacheField name="CREDITOS        " numFmtId="0">
      <sharedItems containsSemiMixedTypes="0" containsString="0" containsNumber="1" minValue="0" maxValue="2580609478"/>
    </cacheField>
    <cacheField name="CONTRACREDITOS  " numFmtId="0">
      <sharedItems containsSemiMixedTypes="0" containsString="0" containsNumber="1" minValue="0" maxValue="2580609478"/>
    </cacheField>
    <cacheField name="APLAZAMIENTO" numFmtId="0">
      <sharedItems containsSemiMixedTypes="0" containsString="0" containsNumber="1" containsInteger="1" minValue="0" maxValue="0"/>
    </cacheField>
    <cacheField name="PTO DEFINITIVO        " numFmtId="0">
      <sharedItems containsSemiMixedTypes="0" containsString="0" containsNumber="1" minValue="0" maxValue="69618216899"/>
    </cacheField>
    <cacheField name="DISPONIBILIDADES " numFmtId="0">
      <sharedItems containsSemiMixedTypes="0" containsString="0" containsNumber="1" minValue="0" maxValue="16920089629.75"/>
    </cacheField>
    <cacheField name="COMPROMISOS         " numFmtId="0">
      <sharedItems containsSemiMixedTypes="0" containsString="0" containsNumber="1" minValue="0" maxValue="16920089629.75"/>
    </cacheField>
    <cacheField name="OBLIGACIONES     " numFmtId="0">
      <sharedItems containsSemiMixedTypes="0" containsString="0" containsNumber="1" minValue="0" maxValue="16920089629.75"/>
    </cacheField>
    <cacheField name="PAGOS            " numFmtId="0">
      <sharedItems containsSemiMixedTypes="0" containsString="0" containsNumber="1" minValue="0" maxValue="16920089629.75"/>
    </cacheField>
    <cacheField name="PTO DISPONIBLE        " numFmtId="0">
      <sharedItems containsSemiMixedTypes="0" containsString="0" containsNumber="1" minValue="0" maxValue="52698127269.25"/>
    </cacheField>
    <cacheField name="2025" numFmtId="4">
      <sharedItems containsSemiMixedTypes="0" containsString="0" containsNumber="1" minValue="0" maxValue="74491492081.930008"/>
    </cacheField>
    <cacheField name="2026" numFmtId="4">
      <sharedItems containsSemiMixedTypes="0" containsString="0" containsNumber="1" minValue="0" maxValue="79705896527.665115"/>
    </cacheField>
    <cacheField name="2027" numFmtId="4">
      <sharedItems containsSemiMixedTypes="0" containsString="0" containsNumber="1" minValue="0" maxValue="85285309284.60168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6"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1.1202001.16.01.032               "/>
    <n v="32"/>
    <x v="0"/>
    <s v="ACTUAL"/>
    <x v="0"/>
    <n v="0.06"/>
    <n v="7.0000000000000007E-2"/>
    <n v="7.0000000000000007E-2"/>
    <n v="7.0000000000000007E-2"/>
    <n v="160"/>
    <s v="Sueldo básico - Comisarias                                                                                                                                                    "/>
    <n v="315583845.57999998"/>
    <n v="0"/>
    <n v="0"/>
    <n v="0"/>
    <n v="244831494.58000001"/>
    <n v="0"/>
    <n v="70752351"/>
    <n v="70752351"/>
    <n v="70752351"/>
    <n v="70752351"/>
    <n v="70752351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1.1202001.16.13.362               "/>
    <n v="362"/>
    <x v="1"/>
    <s v="ANTERIOR"/>
    <x v="1"/>
    <n v="0"/>
    <n v="0"/>
    <n v="0"/>
    <n v="0"/>
    <n v="515"/>
    <s v="Sueldo básico - Comisarias                                                                                                                                                    "/>
    <n v="0"/>
    <n v="291999728.57999998"/>
    <n v="0"/>
    <n v="145896908.09999999"/>
    <n v="0"/>
    <n v="0"/>
    <n v="437896636.68000001"/>
    <n v="0"/>
    <n v="0"/>
    <n v="0"/>
    <n v="0"/>
    <n v="437896636.68000001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4.1202001.16.01.362               "/>
    <n v="362"/>
    <x v="1"/>
    <s v="ANTERIOR"/>
    <x v="1"/>
    <n v="0"/>
    <n v="0"/>
    <n v="0"/>
    <n v="0"/>
    <n v="607"/>
    <s v="Subsidio de alimentación - Comisarias                                                                                                                                         "/>
    <n v="0"/>
    <n v="0"/>
    <n v="0"/>
    <n v="2496366"/>
    <n v="0"/>
    <n v="0"/>
    <n v="2496366"/>
    <n v="0"/>
    <n v="0"/>
    <n v="0"/>
    <n v="0"/>
    <n v="2496366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5.1202001.16.01.362               "/>
    <n v="362"/>
    <x v="1"/>
    <s v="ANTERIOR"/>
    <x v="1"/>
    <n v="0"/>
    <n v="0"/>
    <n v="0"/>
    <n v="0"/>
    <n v="606"/>
    <s v="Auxilio de transporte - Comisarias                                                                                                                                            "/>
    <n v="0"/>
    <n v="0"/>
    <n v="0"/>
    <n v="4374000"/>
    <n v="0"/>
    <n v="0"/>
    <n v="4374000"/>
    <n v="0"/>
    <n v="0"/>
    <n v="0"/>
    <n v="0"/>
    <n v="437400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6.1202001.16.01.032               "/>
    <n v="32"/>
    <x v="0"/>
    <s v="ACTUAL"/>
    <x v="0"/>
    <n v="0.06"/>
    <n v="7.0000000000000007E-2"/>
    <n v="7.0000000000000007E-2"/>
    <n v="7.0000000000000007E-2"/>
    <n v="178"/>
    <s v="Prima de servicio - Comisarias                                                                                                                                                "/>
    <n v="13916372"/>
    <n v="0"/>
    <n v="0"/>
    <n v="0"/>
    <n v="13916372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6.1202001.16.09.362               "/>
    <n v="362"/>
    <x v="1"/>
    <s v="ANTERIOR"/>
    <x v="1"/>
    <n v="0"/>
    <n v="0"/>
    <n v="0"/>
    <n v="0"/>
    <n v="516"/>
    <s v="Prima de servicio - Comisarias                                                                                                                                                "/>
    <n v="0"/>
    <n v="13916372"/>
    <n v="0"/>
    <n v="14467476"/>
    <n v="0"/>
    <n v="0"/>
    <n v="28383848"/>
    <n v="0"/>
    <n v="0"/>
    <n v="0"/>
    <n v="0"/>
    <n v="28383848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7.1202001.16.01.032               "/>
    <n v="32"/>
    <x v="0"/>
    <s v="ACTUAL"/>
    <x v="0"/>
    <n v="0.06"/>
    <n v="7.0000000000000007E-2"/>
    <n v="7.0000000000000007E-2"/>
    <n v="7.0000000000000007E-2"/>
    <n v="186"/>
    <s v="Bonificación por servicios prestados - Comisarias                                                                                                                             "/>
    <n v="9204528"/>
    <n v="0"/>
    <n v="0"/>
    <n v="0"/>
    <n v="9204528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7.1202001.16.07.362               "/>
    <n v="362"/>
    <x v="1"/>
    <s v="ANTERIOR"/>
    <x v="1"/>
    <n v="0"/>
    <n v="0"/>
    <n v="0"/>
    <n v="0"/>
    <n v="517"/>
    <s v="Bonificación por servicios prestados - Comisarias                                                                                                                             "/>
    <n v="0"/>
    <n v="9204528"/>
    <n v="0"/>
    <n v="10226076"/>
    <n v="0"/>
    <n v="0"/>
    <n v="19430604"/>
    <n v="0"/>
    <n v="0"/>
    <n v="0"/>
    <n v="0"/>
    <n v="19430604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8.01.1202001.16.01.032            "/>
    <n v="32"/>
    <x v="0"/>
    <s v="ACTUAL"/>
    <x v="0"/>
    <n v="0.06"/>
    <n v="7.0000000000000007E-2"/>
    <n v="7.0000000000000007E-2"/>
    <n v="7.0000000000000007E-2"/>
    <n v="192"/>
    <s v="Prima de navidad - Comisarias                                                                                                                                                 "/>
    <n v="29113943"/>
    <n v="0"/>
    <n v="0"/>
    <n v="0"/>
    <n v="29113943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8.01.1202001.16.09.362            "/>
    <n v="362"/>
    <x v="1"/>
    <s v="ANTERIOR"/>
    <x v="1"/>
    <n v="0"/>
    <n v="0"/>
    <n v="0"/>
    <n v="0"/>
    <n v="518"/>
    <s v="Prima de navidad - Comisarias                                                                                                                                                 "/>
    <n v="0"/>
    <n v="29113943"/>
    <n v="0"/>
    <n v="31514724"/>
    <n v="0"/>
    <n v="0"/>
    <n v="60628667"/>
    <n v="0"/>
    <n v="0"/>
    <n v="0"/>
    <n v="0"/>
    <n v="60628667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8.02.1202001.16.01.032            "/>
    <n v="32"/>
    <x v="0"/>
    <s v="ACTUAL"/>
    <x v="0"/>
    <n v="0.06"/>
    <n v="7.0000000000000007E-2"/>
    <n v="7.0000000000000007E-2"/>
    <n v="7.0000000000000007E-2"/>
    <n v="200"/>
    <s v="Prima de vacaciones - Comisarias                                                                                                                                              "/>
    <n v="10662571.970000001"/>
    <n v="0"/>
    <n v="0"/>
    <n v="0"/>
    <n v="10662571.970000001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1.001.08.02.1202001.16.09.362            "/>
    <n v="362"/>
    <x v="1"/>
    <s v="ANTERIOR"/>
    <x v="1"/>
    <n v="0"/>
    <n v="0"/>
    <n v="0"/>
    <n v="0"/>
    <n v="519"/>
    <s v="Prima de vacaciones - Comisarias                                                                                                                                              "/>
    <n v="0"/>
    <n v="10662571.970000001"/>
    <n v="0"/>
    <n v="19082128.07"/>
    <n v="0"/>
    <n v="0"/>
    <n v="29744700.039999999"/>
    <n v="0"/>
    <n v="0"/>
    <n v="0"/>
    <n v="0"/>
    <n v="29744700.039999999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1.1202001.16.01.032                  "/>
    <n v="32"/>
    <x v="0"/>
    <s v="ACTUAL"/>
    <x v="0"/>
    <n v="0.06"/>
    <n v="7.0000000000000007E-2"/>
    <n v="7.0000000000000007E-2"/>
    <n v="7.0000000000000007E-2"/>
    <n v="216"/>
    <s v="Aportes a la seguridad social en pensiones - Comisarias                                                                                                                       "/>
    <n v="37870061.469999999"/>
    <n v="0"/>
    <n v="0"/>
    <n v="0"/>
    <n v="29380061.469999999"/>
    <n v="0"/>
    <n v="8490000"/>
    <n v="8490000"/>
    <n v="8490000"/>
    <n v="8490000"/>
    <n v="84900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1.1202001.16.11.362                  "/>
    <n v="362"/>
    <x v="1"/>
    <s v="ANTERIOR"/>
    <x v="1"/>
    <n v="0"/>
    <n v="0"/>
    <n v="0"/>
    <n v="0"/>
    <n v="520"/>
    <s v="Aportes a la seguridad social en pensiones - Comisarias                                                                                                                       "/>
    <n v="0"/>
    <n v="35040061.469999999"/>
    <n v="0"/>
    <n v="23458573.620000001"/>
    <n v="0"/>
    <n v="0"/>
    <n v="58498635.090000004"/>
    <n v="0"/>
    <n v="0"/>
    <n v="0"/>
    <n v="0"/>
    <n v="58498635.090000004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2.1202001.16.01.032                  "/>
    <n v="32"/>
    <x v="0"/>
    <s v="ACTUAL"/>
    <x v="0"/>
    <n v="0.06"/>
    <n v="7.0000000000000007E-2"/>
    <n v="7.0000000000000007E-2"/>
    <n v="7.0000000000000007E-2"/>
    <n v="226"/>
    <s v="Aportes a la seguridad social en salud - Comisarias                                                                                                                           "/>
    <n v="26824626.870000001"/>
    <n v="0"/>
    <n v="0"/>
    <n v="0"/>
    <n v="20811126.870000001"/>
    <n v="0"/>
    <n v="6013500"/>
    <n v="6013500"/>
    <n v="6013500"/>
    <n v="6013500"/>
    <n v="60135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2.1202001.16.11.362                  "/>
    <n v="362"/>
    <x v="1"/>
    <s v="ANTERIOR"/>
    <x v="1"/>
    <n v="0"/>
    <n v="0"/>
    <n v="0"/>
    <n v="0"/>
    <n v="521"/>
    <s v="Aportes a la seguridad social en salud - Comisarias                                                                                                                           "/>
    <n v="0"/>
    <n v="24820126.870000001"/>
    <n v="0"/>
    <n v="16616406.32"/>
    <n v="0"/>
    <n v="0"/>
    <n v="41436533.189999998"/>
    <n v="0"/>
    <n v="0"/>
    <n v="0"/>
    <n v="0"/>
    <n v="41436533.189999998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3.1202001.16.01.032                  "/>
    <n v="32"/>
    <x v="0"/>
    <s v="ACTUAL"/>
    <x v="0"/>
    <n v="0.06"/>
    <n v="7.0000000000000007E-2"/>
    <n v="7.0000000000000007E-2"/>
    <n v="7.0000000000000007E-2"/>
    <n v="236"/>
    <s v="Aportes de cesantías  - Comisarias                                                                                                                                            "/>
    <n v="34727541.270000003"/>
    <n v="0"/>
    <n v="0"/>
    <n v="0"/>
    <n v="34727541.270000003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3.1202001.16.02.032                  "/>
    <n v="32"/>
    <x v="0"/>
    <s v="ACTUAL"/>
    <x v="0"/>
    <n v="0.06"/>
    <n v="7.0000000000000007E-2"/>
    <n v="7.0000000000000007E-2"/>
    <n v="7.0000000000000007E-2"/>
    <n v="237"/>
    <s v="Aportes de cesantías (Intereses)  - Comisarias                                                                                                                                "/>
    <n v="3337152.24"/>
    <n v="0"/>
    <n v="0"/>
    <n v="0"/>
    <n v="3337152.24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3.1202001.16.15.362                  "/>
    <n v="362"/>
    <x v="1"/>
    <s v="ANTERIOR"/>
    <x v="1"/>
    <n v="0"/>
    <n v="0"/>
    <n v="0"/>
    <n v="0"/>
    <n v="522"/>
    <s v="Aportes de cesantías  - Comisarias                                                                                                                                            "/>
    <n v="0"/>
    <n v="34727541.270000003"/>
    <n v="0"/>
    <n v="30953512.73"/>
    <n v="0"/>
    <n v="0"/>
    <n v="65681054"/>
    <n v="0"/>
    <n v="0"/>
    <n v="0"/>
    <n v="0"/>
    <n v="65681054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3.1202001.16.16.362                  "/>
    <n v="362"/>
    <x v="1"/>
    <s v="ANTERIOR"/>
    <x v="1"/>
    <n v="0"/>
    <n v="0"/>
    <n v="0"/>
    <n v="0"/>
    <n v="523"/>
    <s v="Aportes de cesantías (Intereses)  - Comisarias                                                                                                                                "/>
    <n v="0"/>
    <n v="3337152.24"/>
    <n v="0"/>
    <n v="4544574.24"/>
    <n v="0"/>
    <n v="0"/>
    <n v="7881726.4800000004"/>
    <n v="0"/>
    <n v="0"/>
    <n v="0"/>
    <n v="0"/>
    <n v="7881726.4800000004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4.1202001.16.01.032                  "/>
    <n v="32"/>
    <x v="0"/>
    <s v="ACTUAL"/>
    <x v="0"/>
    <n v="0.06"/>
    <n v="7.0000000000000007E-2"/>
    <n v="7.0000000000000007E-2"/>
    <n v="7.0000000000000007E-2"/>
    <n v="250"/>
    <s v="Aportes a cajas de compensación familiar  - Comisarias                                                                                                                        "/>
    <n v="12623353.82"/>
    <n v="0"/>
    <n v="0"/>
    <n v="0"/>
    <n v="9791953.8200000003"/>
    <n v="0"/>
    <n v="2831400"/>
    <n v="2831400"/>
    <n v="2831400"/>
    <n v="2831400"/>
    <n v="28314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4.1202001.16.09.362                  "/>
    <n v="362"/>
    <x v="1"/>
    <s v="ANTERIOR"/>
    <x v="1"/>
    <n v="0"/>
    <n v="0"/>
    <n v="0"/>
    <n v="0"/>
    <n v="524"/>
    <s v="Aportes a cajas de compensación familiar  - Comisarias                                                                                                                        "/>
    <n v="0"/>
    <n v="11679553.82"/>
    <n v="0"/>
    <n v="7819991.21"/>
    <n v="0"/>
    <n v="0"/>
    <n v="19499545.030000001"/>
    <n v="0"/>
    <n v="0"/>
    <n v="0"/>
    <n v="0"/>
    <n v="19499545.030000001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5.1202001.16.01.032                  "/>
    <n v="32"/>
    <x v="0"/>
    <s v="ACTUAL"/>
    <x v="0"/>
    <n v="0.06"/>
    <n v="7.0000000000000007E-2"/>
    <n v="7.0000000000000007E-2"/>
    <n v="7.0000000000000007E-2"/>
    <n v="258"/>
    <s v="Aportes generales al sistema de riesgos laborales - Comisarias                                                                                                                "/>
    <n v="1647347.67"/>
    <n v="0"/>
    <n v="0"/>
    <n v="0"/>
    <n v="1276847.67"/>
    <n v="0"/>
    <n v="370500"/>
    <n v="370500"/>
    <n v="370500"/>
    <n v="370500"/>
    <n v="3705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5.1202001.16.08.362                  "/>
    <n v="362"/>
    <x v="1"/>
    <s v="ANTERIOR"/>
    <x v="1"/>
    <n v="0"/>
    <n v="0"/>
    <n v="0"/>
    <n v="0"/>
    <n v="525"/>
    <s v="Aportes generales al sistema de riesgos laborales - Comisarias                                                                                                                "/>
    <n v="0"/>
    <n v="1523847.67"/>
    <n v="0"/>
    <n v="1020842.96"/>
    <n v="0"/>
    <n v="0"/>
    <n v="2544690.63"/>
    <n v="0"/>
    <n v="0"/>
    <n v="0"/>
    <n v="0"/>
    <n v="2544690.63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6.1202001.16.01.032                  "/>
    <n v="32"/>
    <x v="0"/>
    <s v="ACTUAL"/>
    <x v="0"/>
    <n v="0.06"/>
    <n v="7.0000000000000007E-2"/>
    <n v="7.0000000000000007E-2"/>
    <n v="7.0000000000000007E-2"/>
    <n v="265"/>
    <s v="Aportes al ICBF - Comisarias                                                                                                                                                  "/>
    <n v="9467515.3699999992"/>
    <n v="0"/>
    <n v="0"/>
    <n v="0"/>
    <n v="7343515.3700000001"/>
    <n v="0"/>
    <n v="2124000"/>
    <n v="2124000"/>
    <n v="2124000"/>
    <n v="2124000"/>
    <n v="21240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6.1202001.16.09.362                  "/>
    <n v="362"/>
    <x v="1"/>
    <s v="ANTERIOR"/>
    <x v="1"/>
    <n v="0"/>
    <n v="0"/>
    <n v="0"/>
    <n v="0"/>
    <n v="526"/>
    <s v="Aportes al ICBF - Comisarias                                                                                                                                                  "/>
    <n v="0"/>
    <n v="8759515.3699999992"/>
    <n v="0"/>
    <n v="5865143.4000000004"/>
    <n v="0"/>
    <n v="0"/>
    <n v="14624658.77"/>
    <n v="0"/>
    <n v="0"/>
    <n v="0"/>
    <n v="0"/>
    <n v="14624658.77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7.1202001.16.01.032                  "/>
    <n v="32"/>
    <x v="0"/>
    <s v="ACTUAL"/>
    <x v="0"/>
    <n v="0.06"/>
    <n v="7.0000000000000007E-2"/>
    <n v="7.0000000000000007E-2"/>
    <n v="7.0000000000000007E-2"/>
    <n v="273"/>
    <s v="Aportes al SENA - Comisarias                                                                                                                                                  "/>
    <n v="1577919.23"/>
    <n v="0"/>
    <n v="0"/>
    <n v="0"/>
    <n v="1222719.23"/>
    <n v="0"/>
    <n v="355200"/>
    <n v="355200"/>
    <n v="355200"/>
    <n v="355200"/>
    <n v="3552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7.1202001.16.09.362                  "/>
    <n v="362"/>
    <x v="1"/>
    <s v="ANTERIOR"/>
    <x v="1"/>
    <n v="0"/>
    <n v="0"/>
    <n v="0"/>
    <n v="0"/>
    <n v="527"/>
    <s v="Aportes al SENA - Comisarias                                                                                                                                                  "/>
    <n v="0"/>
    <n v="1459519.23"/>
    <n v="0"/>
    <n v="977923.9"/>
    <n v="0"/>
    <n v="0"/>
    <n v="2437443.13"/>
    <n v="0"/>
    <n v="0"/>
    <n v="0"/>
    <n v="0"/>
    <n v="2437443.13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8.1202001.16.01.032                  "/>
    <n v="32"/>
    <x v="0"/>
    <s v="ACTUAL"/>
    <x v="0"/>
    <n v="0.06"/>
    <n v="7.0000000000000007E-2"/>
    <n v="7.0000000000000007E-2"/>
    <n v="7.0000000000000007E-2"/>
    <n v="281"/>
    <s v="Aportes a la ESAP - Comisarias                                                                                                                                                "/>
    <n v="1577919.23"/>
    <n v="0"/>
    <n v="0"/>
    <n v="0"/>
    <n v="1222718.57"/>
    <n v="0"/>
    <n v="355200.66"/>
    <n v="355200"/>
    <n v="355200"/>
    <n v="355200"/>
    <n v="355200"/>
    <n v="0.66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8.1202001.16.08.362                  "/>
    <n v="362"/>
    <x v="1"/>
    <s v="ANTERIOR"/>
    <x v="1"/>
    <n v="0"/>
    <n v="0"/>
    <n v="0"/>
    <n v="0"/>
    <n v="528"/>
    <s v="Aportes a la ESAP - Comisarias                                                                                                                                                "/>
    <n v="0"/>
    <n v="1459519.23"/>
    <n v="0"/>
    <n v="977923.9"/>
    <n v="0"/>
    <n v="0"/>
    <n v="2437443.13"/>
    <n v="0"/>
    <n v="0"/>
    <n v="0"/>
    <n v="0"/>
    <n v="2437443.13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9.1202001.16.01.032                  "/>
    <n v="32"/>
    <x v="0"/>
    <s v="ACTUAL"/>
    <x v="0"/>
    <n v="0.06"/>
    <n v="7.0000000000000007E-2"/>
    <n v="7.0000000000000007E-2"/>
    <n v="7.0000000000000007E-2"/>
    <n v="288"/>
    <s v="Aportes a escuelas industriales e institutos técnicos -. Comisarias                                                                                                           "/>
    <n v="3155838.46"/>
    <n v="0"/>
    <n v="0"/>
    <n v="0"/>
    <n v="2446938.46"/>
    <n v="0"/>
    <n v="708900"/>
    <n v="708900"/>
    <n v="708900"/>
    <n v="708900"/>
    <n v="70890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2.009.1202001.16.09.362                  "/>
    <n v="362"/>
    <x v="1"/>
    <s v="ANTERIOR"/>
    <x v="1"/>
    <n v="0"/>
    <n v="0"/>
    <n v="0"/>
    <n v="0"/>
    <n v="529"/>
    <s v="Aportes a escuelas industriales e institutos técnicos -. Comisarias                                                                                                           "/>
    <n v="0"/>
    <n v="2919538.46"/>
    <n v="0"/>
    <n v="1955347.8"/>
    <n v="0"/>
    <n v="0"/>
    <n v="4874886.26"/>
    <n v="0"/>
    <n v="0"/>
    <n v="0"/>
    <n v="0"/>
    <n v="4874886.26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3.001.01.1202001.16.01.032               "/>
    <n v="32"/>
    <x v="0"/>
    <s v="ACTUAL"/>
    <x v="0"/>
    <n v="0.06"/>
    <n v="7.0000000000000007E-2"/>
    <n v="7.0000000000000007E-2"/>
    <n v="7.0000000000000007E-2"/>
    <n v="296"/>
    <s v="Vacaciones . Comisarias                                                                                                                                                       "/>
    <n v="21038923.039999999"/>
    <n v="0"/>
    <n v="0"/>
    <n v="0"/>
    <n v="21038923.039999999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3.001.01.1202001.16.09.362               "/>
    <n v="362"/>
    <x v="1"/>
    <s v="ANTERIOR"/>
    <x v="1"/>
    <n v="0"/>
    <n v="0"/>
    <n v="0"/>
    <n v="0"/>
    <n v="530"/>
    <s v="Vacaciones . Comisarias                                                                                                                                                       "/>
    <n v="0"/>
    <n v="21038923.039999999"/>
    <n v="0"/>
    <n v="22293399.25"/>
    <n v="0"/>
    <n v="0"/>
    <n v="43332322.289999999"/>
    <n v="0"/>
    <n v="0"/>
    <n v="0"/>
    <n v="0"/>
    <n v="43332322.289999999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3.001.03.1202001.16.01.032               "/>
    <n v="32"/>
    <x v="0"/>
    <s v="ACTUAL"/>
    <x v="0"/>
    <n v="0.06"/>
    <n v="7.0000000000000007E-2"/>
    <n v="7.0000000000000007E-2"/>
    <n v="7.0000000000000007E-2"/>
    <n v="304"/>
    <s v="Bonificación especial de recreación - Comisarias                                                                                                                              "/>
    <n v="1753243.59"/>
    <n v="0"/>
    <n v="0"/>
    <n v="0"/>
    <n v="1753243.59"/>
    <n v="0"/>
    <n v="0"/>
    <n v="0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1.01.03.001.03.1202001.16.07.362               "/>
    <n v="362"/>
    <x v="1"/>
    <s v="ANTERIOR"/>
    <x v="1"/>
    <n v="0"/>
    <n v="0"/>
    <n v="0"/>
    <n v="0"/>
    <n v="531"/>
    <s v="Bonificación especial de recreación - Comisarias                                                                                                                              "/>
    <n v="0"/>
    <n v="1753243.59"/>
    <n v="0"/>
    <n v="1806891.67"/>
    <n v="0"/>
    <n v="0"/>
    <n v="3560135.26"/>
    <n v="0"/>
    <n v="0"/>
    <n v="0"/>
    <n v="0"/>
    <n v="3560135.26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2.02.02.008.1202001.16.01.032                  "/>
    <n v="32"/>
    <x v="0"/>
    <s v="ACTUAL"/>
    <x v="0"/>
    <n v="0.06"/>
    <n v="7.0000000000000007E-2"/>
    <n v="7.0000000000000007E-2"/>
    <n v="7.0000000000000007E-2"/>
    <n v="610"/>
    <s v="Casas de Justicia en operación - Apoyo Comisarías                                                                                                                             "/>
    <n v="0"/>
    <n v="0"/>
    <n v="0"/>
    <n v="120000000"/>
    <n v="0"/>
    <n v="0"/>
    <n v="120000000"/>
    <n v="0"/>
    <n v="0"/>
    <n v="0"/>
    <n v="0"/>
    <n v="12000000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2.02.02.008.1202001.16.01.610                  "/>
    <n v="610"/>
    <x v="2"/>
    <s v="ACTUAL"/>
    <x v="1"/>
    <n v="0.05"/>
    <n v="0.05"/>
    <n v="0.05"/>
    <n v="0.05"/>
    <n v="327"/>
    <s v="Casas de Justicia en operación - Apoyo Comisarías                                                                                                                             "/>
    <n v="663450712.77999997"/>
    <n v="0"/>
    <n v="0"/>
    <n v="0"/>
    <n v="0"/>
    <n v="0"/>
    <n v="663450712.77999997"/>
    <n v="0"/>
    <n v="0"/>
    <n v="0"/>
    <n v="0"/>
    <n v="663450712.77999997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2.02.02.008.1202001.16.02.032                  "/>
    <n v="32"/>
    <x v="0"/>
    <s v="ACTUAL"/>
    <x v="0"/>
    <n v="0.06"/>
    <n v="7.0000000000000007E-2"/>
    <n v="7.0000000000000007E-2"/>
    <n v="7.0000000000000007E-2"/>
    <n v="611"/>
    <s v="Casas de Justicia en operación - Cofinanciacion proyecto MinJusticia                                                                                                          "/>
    <n v="0"/>
    <n v="0"/>
    <n v="0"/>
    <n v="10714285"/>
    <n v="0"/>
    <n v="0"/>
    <n v="10714285"/>
    <n v="10714285"/>
    <n v="0"/>
    <n v="0"/>
    <n v="0"/>
    <n v="0"/>
  </r>
  <r>
    <n v="12"/>
    <x v="0"/>
    <n v="1202"/>
    <s v="Promocion al acceso a la justicia                                                                                                                         "/>
    <n v="1202001"/>
    <s v="Casas de Justicia en operacion                                                                                                                   "/>
    <s v="2.3.2.02.02.008.1202001.16.64.362                  "/>
    <n v="362"/>
    <x v="1"/>
    <s v="ANTERIOR"/>
    <x v="1"/>
    <n v="0"/>
    <n v="0"/>
    <n v="0"/>
    <n v="0"/>
    <n v="532"/>
    <s v="Casas de Justicia en operación - Apoyo Comisarías                                                                                                                             "/>
    <n v="0"/>
    <n v="738150281.67999995"/>
    <n v="0"/>
    <n v="0"/>
    <n v="346348209.17000002"/>
    <n v="0"/>
    <n v="391802072.50999999"/>
    <n v="0"/>
    <n v="0"/>
    <n v="0"/>
    <n v="0"/>
    <n v="391802072.50999999"/>
  </r>
  <r>
    <n v="12"/>
    <x v="0"/>
    <n v="1202"/>
    <s v="Promocion al acceso a la justicia                                                                                                                         "/>
    <n v="1202014"/>
    <s v="Servicio de asistencia tecnica en materia de promocion al acceso a la justicia                                                                   "/>
    <s v="2.3.2.02.02.008.1202014.16.02.032                  "/>
    <n v="32"/>
    <x v="0"/>
    <s v="ACTUAL"/>
    <x v="0"/>
    <n v="0.06"/>
    <n v="7.0000000000000007E-2"/>
    <n v="7.0000000000000007E-2"/>
    <n v="7.0000000000000007E-2"/>
    <n v="328"/>
    <s v="Servicio de asistencia tecnica en materia de promoción al acceso a la justicia                                                                                                "/>
    <n v="60000000"/>
    <n v="0"/>
    <n v="0"/>
    <n v="0"/>
    <n v="60000000"/>
    <n v="0"/>
    <n v="0"/>
    <n v="0"/>
    <n v="0"/>
    <n v="0"/>
    <n v="0"/>
    <n v="0"/>
  </r>
  <r>
    <n v="12"/>
    <x v="0"/>
    <n v="1206"/>
    <s v="Sistema penitenciario y carcelario en el marco de los derechos humanos                                                                                    "/>
    <n v="1206007"/>
    <s v="Servicio de bienestar a la poblacion privada de libertad                                                                                         "/>
    <s v="2.3.2.02.02.008.1206007.16.03.032                  "/>
    <n v="32"/>
    <x v="0"/>
    <s v="ACTUAL"/>
    <x v="0"/>
    <n v="0.06"/>
    <n v="7.0000000000000007E-2"/>
    <n v="7.0000000000000007E-2"/>
    <n v="7.0000000000000007E-2"/>
    <n v="329"/>
    <s v="Servicio de bienestar a la población privada de libertad                                                                                                                      "/>
    <n v="55000000"/>
    <n v="0"/>
    <n v="0"/>
    <n v="0"/>
    <n v="0"/>
    <n v="0"/>
    <n v="55000000"/>
    <n v="55000000"/>
    <n v="0"/>
    <n v="0"/>
    <n v="0"/>
    <n v="0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1.1702010.16.02.032               "/>
    <n v="32"/>
    <x v="0"/>
    <s v="ACTUAL"/>
    <x v="0"/>
    <n v="0.06"/>
    <n v="7.0000000000000007E-2"/>
    <n v="7.0000000000000007E-2"/>
    <n v="7.0000000000000007E-2"/>
    <n v="161"/>
    <s v="Sueldo básico - Umata                                                                                                                                                         "/>
    <n v="140051327.91"/>
    <n v="0"/>
    <n v="0"/>
    <n v="0"/>
    <n v="0"/>
    <n v="0"/>
    <n v="140051327.91"/>
    <n v="26856173"/>
    <n v="26856173"/>
    <n v="26856173"/>
    <n v="26856173"/>
    <n v="113195154.91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4.1702010.16.01.032               "/>
    <n v="32"/>
    <x v="0"/>
    <s v="ACTUAL"/>
    <x v="0"/>
    <n v="0.06"/>
    <n v="7.0000000000000007E-2"/>
    <n v="7.0000000000000007E-2"/>
    <n v="7.0000000000000007E-2"/>
    <n v="171"/>
    <s v="Subsidio de alimentación - Umata                                                                                                                                              "/>
    <n v="1115784"/>
    <n v="0"/>
    <n v="0"/>
    <n v="0"/>
    <n v="0"/>
    <n v="0"/>
    <n v="1115784"/>
    <n v="250155"/>
    <n v="250155"/>
    <n v="250155"/>
    <n v="250155"/>
    <n v="86562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5.1702010.16.01.032               "/>
    <n v="32"/>
    <x v="0"/>
    <s v="ACTUAL"/>
    <x v="0"/>
    <n v="0.06"/>
    <n v="7.0000000000000007E-2"/>
    <n v="7.0000000000000007E-2"/>
    <n v="7.0000000000000007E-2"/>
    <n v="175"/>
    <s v="Auxilio de transporte - Umata                                                                                                                                                 "/>
    <n v="1881468"/>
    <n v="0"/>
    <n v="0"/>
    <n v="0"/>
    <n v="0"/>
    <n v="0"/>
    <n v="1881468"/>
    <n v="421818"/>
    <n v="421818"/>
    <n v="421818"/>
    <n v="421818"/>
    <n v="1459650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6.1702010.16.02.032               "/>
    <n v="32"/>
    <x v="0"/>
    <s v="ACTUAL"/>
    <x v="0"/>
    <n v="0.06"/>
    <n v="7.0000000000000007E-2"/>
    <n v="7.0000000000000007E-2"/>
    <n v="7.0000000000000007E-2"/>
    <n v="179"/>
    <s v="Prima de servicio - Umata                                                                                                                                                     "/>
    <n v="6218382"/>
    <n v="0"/>
    <n v="0"/>
    <n v="0"/>
    <n v="0"/>
    <n v="0"/>
    <n v="6218382"/>
    <n v="0"/>
    <n v="0"/>
    <n v="0"/>
    <n v="0"/>
    <n v="6218382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7.1702010.16.02.032               "/>
    <n v="32"/>
    <x v="0"/>
    <s v="ACTUAL"/>
    <x v="0"/>
    <n v="0.06"/>
    <n v="7.0000000000000007E-2"/>
    <n v="7.0000000000000007E-2"/>
    <n v="7.0000000000000007E-2"/>
    <n v="187"/>
    <s v="Bonificación por servicios prestados - Umata                                                                                                                                  "/>
    <n v="4345140"/>
    <n v="0"/>
    <n v="0"/>
    <n v="0"/>
    <n v="0"/>
    <n v="0"/>
    <n v="4345140"/>
    <n v="1178639"/>
    <n v="1178639"/>
    <n v="1178639"/>
    <n v="1178639"/>
    <n v="3166501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8.01.1702010.16.02.032            "/>
    <n v="32"/>
    <x v="0"/>
    <s v="ACTUAL"/>
    <x v="0"/>
    <n v="0.06"/>
    <n v="7.0000000000000007E-2"/>
    <n v="7.0000000000000007E-2"/>
    <n v="7.0000000000000007E-2"/>
    <n v="193"/>
    <s v="Prima de navidad - Umata                                                                                                                                                      "/>
    <n v="13308749"/>
    <n v="0"/>
    <n v="0"/>
    <n v="0"/>
    <n v="0"/>
    <n v="0"/>
    <n v="13308749"/>
    <n v="0"/>
    <n v="0"/>
    <n v="0"/>
    <n v="0"/>
    <n v="1330874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1.001.08.02.1702010.16.02.032            "/>
    <n v="32"/>
    <x v="0"/>
    <s v="ACTUAL"/>
    <x v="0"/>
    <n v="0.06"/>
    <n v="7.0000000000000007E-2"/>
    <n v="7.0000000000000007E-2"/>
    <n v="7.0000000000000007E-2"/>
    <n v="201"/>
    <s v="Prima de vacaciones - Umata                                                                                                                                                   "/>
    <n v="6092876.2699999996"/>
    <n v="0"/>
    <n v="0"/>
    <n v="0"/>
    <n v="0"/>
    <n v="0"/>
    <n v="6092876.2699999996"/>
    <n v="1930488"/>
    <n v="1930488"/>
    <n v="1930488"/>
    <n v="1930488"/>
    <n v="4162388.27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1.1702010.16.02.032                  "/>
    <n v="32"/>
    <x v="0"/>
    <s v="ACTUAL"/>
    <x v="0"/>
    <n v="0.06"/>
    <n v="7.0000000000000007E-2"/>
    <n v="7.0000000000000007E-2"/>
    <n v="7.0000000000000007E-2"/>
    <n v="217"/>
    <s v="Aportes a la seguridad social en pensiones - Umata                                                                                                                            "/>
    <n v="17165829.59"/>
    <n v="0"/>
    <n v="0"/>
    <n v="0"/>
    <n v="0"/>
    <n v="0"/>
    <n v="17165829.59"/>
    <n v="3756400"/>
    <n v="3756400"/>
    <n v="3756400"/>
    <n v="3756400"/>
    <n v="13409429.5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2.1702010.16.02.032                  "/>
    <n v="32"/>
    <x v="0"/>
    <s v="ACTUAL"/>
    <x v="0"/>
    <n v="0.06"/>
    <n v="7.0000000000000007E-2"/>
    <n v="7.0000000000000007E-2"/>
    <n v="7.0000000000000007E-2"/>
    <n v="227"/>
    <s v="Aportes a la seguridad social en salud - Umata                                                                                                                                "/>
    <n v="12159129.289999999"/>
    <n v="0"/>
    <n v="0"/>
    <n v="0"/>
    <n v="0"/>
    <n v="0"/>
    <n v="12159129.289999999"/>
    <n v="2668000"/>
    <n v="2668000"/>
    <n v="2668000"/>
    <n v="2668000"/>
    <n v="9491129.2899999991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3.1702010.16.03.032                  "/>
    <n v="32"/>
    <x v="0"/>
    <s v="ACTUAL"/>
    <x v="0"/>
    <n v="0.06"/>
    <n v="7.0000000000000007E-2"/>
    <n v="7.0000000000000007E-2"/>
    <n v="7.0000000000000007E-2"/>
    <n v="238"/>
    <s v="Aportes de cesantías  - Umata                                                                                                                                                 "/>
    <n v="25987469.309999999"/>
    <n v="0"/>
    <n v="0"/>
    <n v="0"/>
    <n v="0"/>
    <n v="0"/>
    <n v="25987469.309999999"/>
    <n v="0"/>
    <n v="0"/>
    <n v="0"/>
    <n v="0"/>
    <n v="25987469.30999999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3.1702010.16.04.032                  "/>
    <n v="32"/>
    <x v="0"/>
    <s v="ACTUAL"/>
    <x v="0"/>
    <n v="0.06"/>
    <n v="7.0000000000000007E-2"/>
    <n v="7.0000000000000007E-2"/>
    <n v="7.0000000000000007E-2"/>
    <n v="239"/>
    <s v="Aportes de cesantías (Intereses)  - Umata                                                                                                                                     "/>
    <n v="294381.48"/>
    <n v="0"/>
    <n v="0"/>
    <n v="0"/>
    <n v="0"/>
    <n v="0"/>
    <n v="294381.48"/>
    <n v="0"/>
    <n v="0"/>
    <n v="0"/>
    <n v="0"/>
    <n v="294381.48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4.1702010.16.02.032                  "/>
    <n v="32"/>
    <x v="0"/>
    <s v="ACTUAL"/>
    <x v="0"/>
    <n v="0.06"/>
    <n v="7.0000000000000007E-2"/>
    <n v="7.0000000000000007E-2"/>
    <n v="7.0000000000000007E-2"/>
    <n v="251"/>
    <s v="Aportes a cajas de compensación familiar  - Umata                                                                                                                             "/>
    <n v="5721943.2000000002"/>
    <n v="0"/>
    <n v="0"/>
    <n v="0"/>
    <n v="0"/>
    <n v="0"/>
    <n v="5721943.2000000002"/>
    <n v="1245000"/>
    <n v="1245000"/>
    <n v="1245000"/>
    <n v="1245000"/>
    <n v="4476943.2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5.1702010.16.02.032                  "/>
    <n v="32"/>
    <x v="0"/>
    <s v="ACTUAL"/>
    <x v="0"/>
    <n v="0.06"/>
    <n v="7.0000000000000007E-2"/>
    <n v="7.0000000000000007E-2"/>
    <n v="7.0000000000000007E-2"/>
    <n v="259"/>
    <s v="Aportes generales al sistema de riesgos laborales - Umata                                                                                                                     "/>
    <n v="746713.59"/>
    <n v="0"/>
    <n v="0"/>
    <n v="0"/>
    <n v="0"/>
    <n v="0"/>
    <n v="746713.59"/>
    <n v="158200"/>
    <n v="158200"/>
    <n v="158200"/>
    <n v="158200"/>
    <n v="588513.5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6.1702010.16.02.032                  "/>
    <n v="32"/>
    <x v="0"/>
    <s v="ACTUAL"/>
    <x v="0"/>
    <n v="0.06"/>
    <n v="7.0000000000000007E-2"/>
    <n v="7.0000000000000007E-2"/>
    <n v="7.0000000000000007E-2"/>
    <n v="266"/>
    <s v="Aportes al ICBF - Umata                                                                                                                                                       "/>
    <n v="4291457.4000000004"/>
    <n v="0"/>
    <n v="0"/>
    <n v="0"/>
    <n v="0"/>
    <n v="0"/>
    <n v="4291457.4000000004"/>
    <n v="933900"/>
    <n v="933900"/>
    <n v="933900"/>
    <n v="933900"/>
    <n v="3357557.4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7.1702010.16.02.032                  "/>
    <n v="32"/>
    <x v="0"/>
    <s v="ACTUAL"/>
    <x v="0"/>
    <n v="0.06"/>
    <n v="7.0000000000000007E-2"/>
    <n v="7.0000000000000007E-2"/>
    <n v="7.0000000000000007E-2"/>
    <n v="274"/>
    <s v="Aportes al SENA - Umata                                                                                                                                                       "/>
    <n v="715242.9"/>
    <n v="0"/>
    <n v="0"/>
    <n v="0"/>
    <n v="0"/>
    <n v="0"/>
    <n v="715242.9"/>
    <n v="156300"/>
    <n v="156300"/>
    <n v="156300"/>
    <n v="156300"/>
    <n v="558942.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8.1702010.16.02.032                  "/>
    <n v="32"/>
    <x v="0"/>
    <s v="ACTUAL"/>
    <x v="0"/>
    <n v="0.06"/>
    <n v="7.0000000000000007E-2"/>
    <n v="7.0000000000000007E-2"/>
    <n v="7.0000000000000007E-2"/>
    <n v="282"/>
    <s v="Aportes a la ESAP - Umata                                                                                                                                                     "/>
    <n v="715242.9"/>
    <n v="0"/>
    <n v="0"/>
    <n v="0"/>
    <n v="0"/>
    <n v="0"/>
    <n v="715242.9"/>
    <n v="156300"/>
    <n v="156300"/>
    <n v="156300"/>
    <n v="156300"/>
    <n v="558942.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2.009.1702010.16.02.032                  "/>
    <n v="32"/>
    <x v="0"/>
    <s v="ACTUAL"/>
    <x v="0"/>
    <n v="0.06"/>
    <n v="7.0000000000000007E-2"/>
    <n v="7.0000000000000007E-2"/>
    <n v="7.0000000000000007E-2"/>
    <n v="289"/>
    <s v="Aportes a escuelas industriales e institutos técnicos - Umata                                                                                                                 "/>
    <n v="1430485.8"/>
    <n v="0"/>
    <n v="0"/>
    <n v="0"/>
    <n v="0"/>
    <n v="0"/>
    <n v="1430485.8"/>
    <n v="311900"/>
    <n v="311900"/>
    <n v="311900"/>
    <n v="311900"/>
    <n v="1118585.8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3.001.01.1702010.16.02.032               "/>
    <n v="32"/>
    <x v="0"/>
    <s v="ACTUAL"/>
    <x v="0"/>
    <n v="0.06"/>
    <n v="7.0000000000000007E-2"/>
    <n v="7.0000000000000007E-2"/>
    <n v="7.0000000000000007E-2"/>
    <n v="297"/>
    <s v="Vacaciones - Umata                                                                                                                                                            "/>
    <n v="9536571.9900000002"/>
    <n v="0"/>
    <n v="0"/>
    <n v="0"/>
    <n v="0"/>
    <n v="0"/>
    <n v="9536571.9900000002"/>
    <n v="4249228"/>
    <n v="4249228"/>
    <n v="4249228"/>
    <n v="4249228"/>
    <n v="5287343.99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1.01.03.001.03.1702010.16.02.032               "/>
    <n v="32"/>
    <x v="0"/>
    <s v="ACTUAL"/>
    <x v="0"/>
    <n v="0.06"/>
    <n v="7.0000000000000007E-2"/>
    <n v="7.0000000000000007E-2"/>
    <n v="7.0000000000000007E-2"/>
    <n v="305"/>
    <s v="Bonificación especial de recreación - Umata                                                                                                                                   "/>
    <n v="778062.93"/>
    <n v="0"/>
    <n v="0"/>
    <n v="0"/>
    <n v="0"/>
    <n v="0"/>
    <n v="778062.93"/>
    <n v="224503"/>
    <n v="224503"/>
    <n v="224503"/>
    <n v="224503"/>
    <n v="553559.93000000005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2.02.02.009.1702010.16.01.001                  "/>
    <n v="1"/>
    <x v="3"/>
    <s v="ACTUAL"/>
    <x v="2"/>
    <n v="0.05"/>
    <n v="0.05"/>
    <n v="0.05"/>
    <n v="0.05"/>
    <n v="596"/>
    <s v="Servicio de asistencia técnica agropecuaria dirigida a pequeños productores rurales                                                                                           "/>
    <n v="0"/>
    <n v="0"/>
    <n v="0"/>
    <n v="30000000"/>
    <n v="0"/>
    <n v="0"/>
    <n v="30000000"/>
    <n v="30000000"/>
    <n v="30000000"/>
    <n v="0"/>
    <n v="0"/>
    <n v="0"/>
  </r>
  <r>
    <n v="17"/>
    <x v="1"/>
    <n v="1702"/>
    <s v="Inclusion productiva de pequeños productores rurales                                                                                                      "/>
    <n v="1702010"/>
    <s v="Servicio de asistencia tecnica agropecuaria dirigida a pequenos productores                                                                      "/>
    <s v="2.3.2.02.02.009.1702010.16.01.032                  "/>
    <n v="32"/>
    <x v="0"/>
    <s v="ACTUAL"/>
    <x v="0"/>
    <n v="0.06"/>
    <n v="7.0000000000000007E-2"/>
    <n v="7.0000000000000007E-2"/>
    <n v="7.0000000000000007E-2"/>
    <n v="383"/>
    <s v="Servicio de asistencia técnica agropecuaria dirigida a pequeños productores rurales                                                                                           "/>
    <n v="15000000"/>
    <n v="0"/>
    <n v="0"/>
    <n v="0"/>
    <n v="5000000"/>
    <n v="0"/>
    <n v="10000000"/>
    <n v="0"/>
    <n v="0"/>
    <n v="0"/>
    <n v="0"/>
    <n v="10000000"/>
  </r>
  <r>
    <n v="17"/>
    <x v="1"/>
    <n v="1703"/>
    <s v="Servicios financieros y gestion del riesgo para las actividades agropecuarias y rurales                                                                   "/>
    <n v="1703010"/>
    <s v="Servicio de divulgacion1703010                                                                                                                   "/>
    <s v="2.3.2.02.02.009.1703010.16.01.032                  "/>
    <n v="32"/>
    <x v="0"/>
    <s v="ACTUAL"/>
    <x v="0"/>
    <n v="0.06"/>
    <n v="7.0000000000000007E-2"/>
    <n v="7.0000000000000007E-2"/>
    <n v="7.0000000000000007E-2"/>
    <n v="477"/>
    <s v="Servicio de divulgación                                                                                                                                                       "/>
    <n v="0"/>
    <n v="0"/>
    <n v="0"/>
    <n v="5000000"/>
    <n v="0"/>
    <n v="0"/>
    <n v="5000000"/>
    <n v="5000000"/>
    <n v="0"/>
    <n v="0"/>
    <n v="0"/>
    <n v="0"/>
  </r>
  <r>
    <n v="17"/>
    <x v="1"/>
    <n v="1709"/>
    <s v="Infraestructura productiva y comercializacion                                                                                                             "/>
    <n v="1709078"/>
    <s v="Plaza de mercado adecuadas                                                                                                                       "/>
    <s v="2.3.2.02.02.005.1709078.16.01.001                  "/>
    <n v="1"/>
    <x v="3"/>
    <s v="ACTUAL"/>
    <x v="2"/>
    <n v="0.05"/>
    <n v="0.05"/>
    <n v="0.05"/>
    <n v="0.05"/>
    <n v="320"/>
    <s v="Plazas de Mercado Adecuadas                                                                                                                                                   "/>
    <n v="2471000000"/>
    <n v="0"/>
    <n v="0"/>
    <n v="0"/>
    <n v="405000000"/>
    <n v="0"/>
    <n v="2066000000"/>
    <n v="0"/>
    <n v="0"/>
    <n v="0"/>
    <n v="0"/>
    <n v="2066000000"/>
  </r>
  <r>
    <n v="17"/>
    <x v="1"/>
    <n v="1709"/>
    <s v="Infraestructura productiva y comercializacion                                                                                                             "/>
    <n v="1709078"/>
    <s v="Plaza de mercado adecuadas                                                                                                                       "/>
    <s v="2.3.2.02.02.005.1709078.16.01.342                  "/>
    <n v="342"/>
    <x v="4"/>
    <s v="ANTERIOR"/>
    <x v="2"/>
    <n v="0"/>
    <n v="0"/>
    <n v="0"/>
    <n v="0"/>
    <n v="605"/>
    <s v="Plaza de mercado adecuadas - Cancelación de Reservas                                                                                                                          "/>
    <n v="0"/>
    <n v="251972474"/>
    <n v="0"/>
    <n v="0"/>
    <n v="0"/>
    <n v="0"/>
    <n v="251972474"/>
    <n v="251972474"/>
    <n v="0"/>
    <n v="0"/>
    <n v="0"/>
    <n v="0"/>
  </r>
  <r>
    <n v="17"/>
    <x v="1"/>
    <n v="1709"/>
    <s v="Infraestructura productiva y comercializacion                                                                                                             "/>
    <n v="1709078"/>
    <s v="Plaza de mercado adecuadas                                                                                                                       "/>
    <s v="2.3.2.02.02.005.1709078.16.08.364                  "/>
    <n v="364"/>
    <x v="5"/>
    <s v="ANTERIOR"/>
    <x v="3"/>
    <n v="0"/>
    <n v="0"/>
    <n v="0"/>
    <n v="0"/>
    <n v="482"/>
    <s v="Plazas de Mercado Adecuadas                                                                                                                                                   "/>
    <n v="0"/>
    <n v="77517243"/>
    <n v="0"/>
    <n v="0"/>
    <n v="0"/>
    <n v="0"/>
    <n v="77517243"/>
    <n v="0"/>
    <n v="0"/>
    <n v="0"/>
    <n v="0"/>
    <n v="77517243"/>
  </r>
  <r>
    <n v="19"/>
    <x v="2"/>
    <n v="1903"/>
    <s v="Inspeccion, vigilancia y control                                                                                                                          "/>
    <n v="1903011"/>
    <s v="Servicio de inspeccion, vigilancia y control1903011                                                                                              "/>
    <s v="2.3.2.02.02.009.1903011.19.02.65.21.02.001         "/>
    <n v="1"/>
    <x v="3"/>
    <s v="ACTUAL"/>
    <x v="2"/>
    <n v="0.05"/>
    <n v="0.05"/>
    <n v="0.05"/>
    <n v="0.05"/>
    <n v="384"/>
    <s v="Servicio de inspección, vigilancia y control                                                                                                                                  "/>
    <n v="300000000"/>
    <n v="0"/>
    <n v="0"/>
    <n v="0"/>
    <n v="0"/>
    <n v="0"/>
    <n v="300000000"/>
    <n v="0"/>
    <n v="0"/>
    <n v="0"/>
    <n v="0"/>
    <n v="300000000"/>
  </r>
  <r>
    <n v="19"/>
    <x v="2"/>
    <n v="1903"/>
    <s v="Inspeccion, vigilancia y control                                                                                                                          "/>
    <n v="1903011"/>
    <s v="Servicio de inspeccion, vigilancia y control1903011                                                                                              "/>
    <s v="2.3.2.02.02.009.1903011.19.02.65.21.03.032         "/>
    <n v="32"/>
    <x v="0"/>
    <s v="ACTUAL"/>
    <x v="0"/>
    <n v="0.06"/>
    <n v="7.0000000000000007E-2"/>
    <n v="7.0000000000000007E-2"/>
    <n v="7.0000000000000007E-2"/>
    <n v="385"/>
    <s v="Servicio de inspección, vigilancia y control                                                                                                                                  "/>
    <n v="200000000"/>
    <n v="0"/>
    <n v="0"/>
    <n v="0"/>
    <n v="0"/>
    <n v="0"/>
    <n v="200000000"/>
    <n v="0"/>
    <n v="0"/>
    <n v="0"/>
    <n v="0"/>
    <n v="200000000"/>
  </r>
  <r>
    <n v="19"/>
    <x v="2"/>
    <n v="1903"/>
    <s v="Inspeccion, vigilancia y control                                                                                                                          "/>
    <n v="1903011"/>
    <s v="Servicio de inspeccion, vigilancia y control1903011                                                                                              "/>
    <s v="2.3.2.02.02.009.1903011.19.02.65.21.04.057         "/>
    <n v="57"/>
    <x v="6"/>
    <s v="ACTUAL"/>
    <x v="4"/>
    <n v="0.06"/>
    <n v="7.0000000000000007E-2"/>
    <n v="7.0000000000000007E-2"/>
    <n v="7.0000000000000007E-2"/>
    <n v="386"/>
    <s v="Servicio de inspección, vigilancia y control                                                                                                                                  "/>
    <n v="46216000"/>
    <n v="0"/>
    <n v="0"/>
    <n v="0"/>
    <n v="0"/>
    <n v="0"/>
    <n v="46216000"/>
    <n v="45000000"/>
    <n v="45000000"/>
    <n v="0"/>
    <n v="0"/>
    <n v="1216000"/>
  </r>
  <r>
    <n v="19"/>
    <x v="2"/>
    <n v="1903"/>
    <s v="Inspeccion, vigilancia y control                                                                                                                          "/>
    <n v="1903011"/>
    <s v="Servicio de inspeccion, vigilancia y control1903011                                                                                              "/>
    <s v="2.3.2.02.02.009.1903011.19.02.65.21.05.057         "/>
    <n v="57"/>
    <x v="6"/>
    <s v="ACTUAL"/>
    <x v="4"/>
    <n v="0.06"/>
    <n v="7.0000000000000007E-2"/>
    <n v="7.0000000000000007E-2"/>
    <n v="7.0000000000000007E-2"/>
    <n v="387"/>
    <s v="Servicio de inspección, vigilancia y control                                                                                                                                  "/>
    <n v="213456880"/>
    <n v="0"/>
    <n v="0"/>
    <n v="0"/>
    <n v="0"/>
    <n v="0"/>
    <n v="213456880"/>
    <n v="150000000"/>
    <n v="150000000"/>
    <n v="0"/>
    <n v="0"/>
    <n v="63456880"/>
  </r>
  <r>
    <n v="19"/>
    <x v="2"/>
    <n v="1903"/>
    <s v="Inspeccion, vigilancia y control                                                                                                                          "/>
    <n v="1903011"/>
    <s v="Servicio de inspeccion, vigilancia y control1903011                                                                                              "/>
    <s v="2.3.2.02.02.009.1903011.19.02.65.21.06.057         "/>
    <n v="57"/>
    <x v="6"/>
    <s v="ACTUAL"/>
    <x v="4"/>
    <n v="0.06"/>
    <n v="7.0000000000000007E-2"/>
    <n v="7.0000000000000007E-2"/>
    <n v="7.0000000000000007E-2"/>
    <n v="388"/>
    <s v="Servicio de inspección, vigilancia y control                                                                                                                                  "/>
    <n v="46652000"/>
    <n v="0"/>
    <n v="0"/>
    <n v="0"/>
    <n v="0"/>
    <n v="0"/>
    <n v="46652000"/>
    <n v="46652000"/>
    <n v="0"/>
    <n v="0"/>
    <n v="0"/>
    <n v="0"/>
  </r>
  <r>
    <n v="19"/>
    <x v="2"/>
    <n v="1903"/>
    <s v="Inspeccion, vigilancia y control                                                                                                                          "/>
    <n v="1903011"/>
    <s v="Servicio de inspeccion, vigilancia y control1903011                                                                                              "/>
    <s v="2.3.2.02.02.009.1903011.19.02.65.21.107.330        "/>
    <n v="330"/>
    <x v="7"/>
    <s v="ANTERIOR"/>
    <x v="5"/>
    <n v="0"/>
    <n v="0"/>
    <n v="0"/>
    <n v="0"/>
    <n v="544"/>
    <s v="Servicio de inspección, vigilancia y control                                                                                                                                  "/>
    <n v="0"/>
    <n v="161471587.37"/>
    <n v="0"/>
    <n v="0"/>
    <n v="0"/>
    <n v="0"/>
    <n v="161471587.37"/>
    <n v="0"/>
    <n v="0"/>
    <n v="0"/>
    <n v="0"/>
    <n v="161471587.37"/>
  </r>
  <r>
    <n v="19"/>
    <x v="2"/>
    <n v="1903"/>
    <s v="Inspeccion, vigilancia y control                                                                                                                          "/>
    <n v="1903016"/>
    <s v="Servicio de auditoria y visitas inspectivas                                                                                                      "/>
    <s v="2.3.2.02.02.009.1903016.19.02.65.21.07.001         "/>
    <n v="1"/>
    <x v="3"/>
    <s v="ACTUAL"/>
    <x v="2"/>
    <n v="0.05"/>
    <n v="0.05"/>
    <n v="0.05"/>
    <n v="0.05"/>
    <n v="389"/>
    <s v="Servicio de auditoría y visitas inspectivas                                                                                                                                   "/>
    <n v="30000000"/>
    <n v="0"/>
    <n v="0"/>
    <n v="0"/>
    <n v="0"/>
    <n v="0"/>
    <n v="30000000"/>
    <n v="30000000"/>
    <n v="29995388.16"/>
    <n v="0"/>
    <n v="0"/>
    <n v="0"/>
  </r>
  <r>
    <n v="19"/>
    <x v="2"/>
    <n v="1903"/>
    <s v="Inspeccion, vigilancia y control                                                                                                                          "/>
    <n v="1903016"/>
    <s v="Servicio de auditoria y visitas inspectivas                                                                                                      "/>
    <s v="2.3.2.02.02.009.1903016.19.02.65.21.08.057         "/>
    <n v="57"/>
    <x v="6"/>
    <s v="ACTUAL"/>
    <x v="4"/>
    <n v="0.06"/>
    <n v="7.0000000000000007E-2"/>
    <n v="7.0000000000000007E-2"/>
    <n v="7.0000000000000007E-2"/>
    <n v="390"/>
    <s v="Servicio de auditoría y visitas inspectivas                                                                                                                                   "/>
    <n v="179031189.81999999"/>
    <n v="0"/>
    <n v="0"/>
    <n v="0"/>
    <n v="0"/>
    <n v="0"/>
    <n v="179031189.81999999"/>
    <n v="117040516"/>
    <n v="0"/>
    <n v="0"/>
    <n v="0"/>
    <n v="61990673.82"/>
  </r>
  <r>
    <n v="19"/>
    <x v="2"/>
    <n v="1903"/>
    <s v="Inspeccion, vigilancia y control                                                                                                                          "/>
    <n v="1903016"/>
    <s v="Servicio de auditoria y visitas inspectivas                                                                                                      "/>
    <s v="2.3.2.02.02.009.1903016.19.05.11.21.09.071         "/>
    <n v="71"/>
    <x v="8"/>
    <s v="ACTUAL"/>
    <x v="5"/>
    <n v="0.06"/>
    <n v="7.0000000000000007E-2"/>
    <n v="7.0000000000000007E-2"/>
    <n v="7.0000000000000007E-2"/>
    <n v="391"/>
    <s v="Servicio de auditoría y visitas inspectivas                                                                                                                                   "/>
    <n v="135964611.84"/>
    <n v="0"/>
    <n v="0"/>
    <n v="0"/>
    <n v="0"/>
    <n v="0"/>
    <n v="135964611.84"/>
    <n v="135964611.84"/>
    <n v="135964611.84"/>
    <n v="0"/>
    <n v="0"/>
    <n v="0"/>
  </r>
  <r>
    <n v="19"/>
    <x v="2"/>
    <n v="1903"/>
    <s v="Inspeccion, vigilancia y control                                                                                                                          "/>
    <n v="1903025"/>
    <s v="Servicio de implementacion de estrategias para el fortalecimiento del control social en salud                                                    "/>
    <s v="2.3.2.02.02.009.1903025.19.02.65.21.10.057         "/>
    <n v="57"/>
    <x v="6"/>
    <s v="ACTUAL"/>
    <x v="4"/>
    <n v="0.06"/>
    <n v="7.0000000000000007E-2"/>
    <n v="7.0000000000000007E-2"/>
    <n v="7.0000000000000007E-2"/>
    <n v="392"/>
    <s v="Servicio de implementación de estrategias para el fortalecimiento del control social en salud                                                                                 "/>
    <n v="38150000"/>
    <n v="0"/>
    <n v="0"/>
    <n v="0"/>
    <n v="0"/>
    <n v="0"/>
    <n v="38150000"/>
    <n v="30000000"/>
    <n v="30000000"/>
    <n v="0"/>
    <n v="0"/>
    <n v="8150000"/>
  </r>
  <r>
    <n v="19"/>
    <x v="2"/>
    <n v="1903"/>
    <s v="Inspeccion, vigilancia y control                                                                                                                          "/>
    <n v="1903025"/>
    <s v="Servicio de implementacion de estrategias para el fortalecimiento del control social en salud                                                    "/>
    <s v="2.3.2.02.02.009.1903025.19.02.65.21.11.071         "/>
    <n v="71"/>
    <x v="8"/>
    <s v="ACTUAL"/>
    <x v="5"/>
    <n v="0.06"/>
    <n v="7.0000000000000007E-2"/>
    <n v="7.0000000000000007E-2"/>
    <n v="7.0000000000000007E-2"/>
    <n v="393"/>
    <s v="Servicio de implementación de estrategias para el fortalecimiento del control social en salud                                                                                 "/>
    <n v="46216000"/>
    <n v="0"/>
    <n v="0"/>
    <n v="0"/>
    <n v="0"/>
    <n v="0"/>
    <n v="46216000"/>
    <n v="0"/>
    <n v="0"/>
    <n v="0"/>
    <n v="0"/>
    <n v="46216000"/>
  </r>
  <r>
    <n v="19"/>
    <x v="2"/>
    <n v="1903"/>
    <s v="Inspeccion, vigilancia y control                                                                                                                          "/>
    <n v="1903034"/>
    <s v="Servicio deasistencia tecnica                                                                                                                    "/>
    <s v="2.3.2.02.02.009.1903034.19.05.11.21.12.071         "/>
    <n v="71"/>
    <x v="8"/>
    <s v="ACTUAL"/>
    <x v="5"/>
    <n v="0.06"/>
    <n v="7.0000000000000007E-2"/>
    <n v="7.0000000000000007E-2"/>
    <n v="7.0000000000000007E-2"/>
    <n v="394"/>
    <s v="Servicio de asistencia técnica                                                                                                                                                "/>
    <n v="61421500"/>
    <n v="0"/>
    <n v="0"/>
    <n v="0"/>
    <n v="0"/>
    <n v="0"/>
    <n v="61421500"/>
    <n v="61421500"/>
    <n v="61418000"/>
    <n v="0"/>
    <n v="0"/>
    <n v="0"/>
  </r>
  <r>
    <n v="19"/>
    <x v="2"/>
    <n v="1903"/>
    <s v="Inspeccion, vigilancia y control                                                                                                                          "/>
    <n v="1903045"/>
    <s v="Servicio de informacion para la gestion de la inspeccion, vigilancia y control sanitario                                                         "/>
    <s v="2.3.2.02.02.009.1903045.19.05.29.21.13.071         "/>
    <n v="71"/>
    <x v="8"/>
    <s v="ACTUAL"/>
    <x v="5"/>
    <n v="0.06"/>
    <n v="7.0000000000000007E-2"/>
    <n v="7.0000000000000007E-2"/>
    <n v="7.0000000000000007E-2"/>
    <n v="395"/>
    <s v="Servicio de información para la gestión de la inspección, vigilancia y control sanitario                                                                                      "/>
    <n v="116630000"/>
    <n v="0"/>
    <n v="0"/>
    <n v="0"/>
    <n v="0"/>
    <n v="0"/>
    <n v="116630000"/>
    <n v="0"/>
    <n v="0"/>
    <n v="0"/>
    <n v="0"/>
    <n v="116630000"/>
  </r>
  <r>
    <n v="19"/>
    <x v="2"/>
    <n v="1905"/>
    <s v="Salud Publica                                                                                                                                             "/>
    <n v="1905005"/>
    <s v="Centros reguladores de urgencias, emergencias y desastres adecuados                                                                              "/>
    <s v="2.3.2.02.02.009.1905005.19.05.29.21.14.001         "/>
    <n v="1"/>
    <x v="3"/>
    <s v="ACTUAL"/>
    <x v="2"/>
    <n v="0.05"/>
    <n v="0.05"/>
    <n v="0.05"/>
    <n v="0.05"/>
    <n v="396"/>
    <s v="Centros reguladores de urgencias, emergencias y desastres adecuados                                                                                                           "/>
    <n v="330400000"/>
    <n v="0"/>
    <n v="0"/>
    <n v="0"/>
    <n v="0"/>
    <n v="0"/>
    <n v="330400000"/>
    <n v="330400000"/>
    <n v="28840000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19"/>
    <s v="Servicio de educacion informal en temas de salud publica                                                                                         "/>
    <s v="2.3.2.02.02.009.1905019.19.02.61.21.15.057         "/>
    <n v="57"/>
    <x v="6"/>
    <s v="ACTUAL"/>
    <x v="4"/>
    <n v="0.06"/>
    <n v="7.0000000000000007E-2"/>
    <n v="7.0000000000000007E-2"/>
    <n v="7.0000000000000007E-2"/>
    <n v="397"/>
    <s v="Servicios de educacion informal en temas de salud publica                                                                                                                     "/>
    <n v="117845786"/>
    <n v="0"/>
    <n v="0"/>
    <n v="0"/>
    <n v="0"/>
    <n v="0"/>
    <n v="117845786"/>
    <n v="0"/>
    <n v="0"/>
    <n v="0"/>
    <n v="0"/>
    <n v="117845786"/>
  </r>
  <r>
    <n v="19"/>
    <x v="2"/>
    <n v="1905"/>
    <s v="Salud Publica                                                                                                                                             "/>
    <n v="1905021"/>
    <s v="Servicio de gestion del riesgo en temas de salud sexual y reproductiva                                                                           "/>
    <s v="2.3.2.02.02.009.1905021.19.02.23.21.16.057         "/>
    <n v="57"/>
    <x v="6"/>
    <s v="ACTUAL"/>
    <x v="4"/>
    <n v="0.06"/>
    <n v="7.0000000000000007E-2"/>
    <n v="7.0000000000000007E-2"/>
    <n v="7.0000000000000007E-2"/>
    <n v="398"/>
    <s v="Servicio de gestión del riesgo en temas de salud sexual y reproductiva                                                                                                        "/>
    <n v="122138576.55"/>
    <n v="0"/>
    <n v="0"/>
    <n v="0"/>
    <n v="0"/>
    <n v="0"/>
    <n v="122138576.55"/>
    <n v="122138576.55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1"/>
    <s v="Servicio de gestion del riesgo en temas de salud sexual y reproductiva                                                                           "/>
    <s v="2.3.2.02.02.009.1905021.19.02.24.21.17.057         "/>
    <n v="57"/>
    <x v="6"/>
    <s v="ACTUAL"/>
    <x v="4"/>
    <n v="0.06"/>
    <n v="7.0000000000000007E-2"/>
    <n v="7.0000000000000007E-2"/>
    <n v="7.0000000000000007E-2"/>
    <n v="399"/>
    <s v="Servicio de gestión del riesgo en temas de salud sexual y reproductiva                                                                                                        "/>
    <n v="11154961.810000001"/>
    <n v="0"/>
    <n v="0"/>
    <n v="0"/>
    <n v="0"/>
    <n v="0"/>
    <n v="11154961.810000001"/>
    <n v="7073913.3899999997"/>
    <n v="0"/>
    <n v="0"/>
    <n v="0"/>
    <n v="4081048.42"/>
  </r>
  <r>
    <n v="19"/>
    <x v="2"/>
    <n v="1905"/>
    <s v="Salud Publica                                                                                                                                             "/>
    <n v="1905021"/>
    <s v="Servicio de gestion del riesgo en temas de salud sexual y reproductiva                                                                           "/>
    <s v="2.3.2.02.02.009.1905021.19.02.24.21.18.057         "/>
    <n v="57"/>
    <x v="6"/>
    <s v="ACTUAL"/>
    <x v="4"/>
    <n v="0.06"/>
    <n v="7.0000000000000007E-2"/>
    <n v="7.0000000000000007E-2"/>
    <n v="7.0000000000000007E-2"/>
    <n v="400"/>
    <s v="Servicio de gestión del riesgo en temas de salud sexual y reproductiva                                                                                                        "/>
    <n v="8891958.4000000004"/>
    <n v="0"/>
    <n v="0"/>
    <n v="0"/>
    <n v="0"/>
    <n v="0"/>
    <n v="8891958.4000000004"/>
    <n v="8891958.4000000004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2"/>
    <s v="Servicio de gestion del riesgo en temas de trastornos mentales                                                                                   "/>
    <s v="2.3.2.02.02.009.1905022.19.02.17.21.19.057         "/>
    <n v="57"/>
    <x v="6"/>
    <s v="ACTUAL"/>
    <x v="4"/>
    <n v="0.06"/>
    <n v="7.0000000000000007E-2"/>
    <n v="7.0000000000000007E-2"/>
    <n v="7.0000000000000007E-2"/>
    <n v="401"/>
    <s v="Servicio de gestión del riesgo en temas de trastornos mentales                                                                                                                "/>
    <n v="70798290.400000006"/>
    <n v="0"/>
    <n v="0"/>
    <n v="0"/>
    <n v="0"/>
    <n v="0"/>
    <n v="70798290.400000006"/>
    <n v="70798290.400000006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2"/>
    <s v="Servicio de gestion del riesgo en temas de trastornos mentales                                                                                   "/>
    <s v="2.3.2.02.02.009.1905022.19.02.18.21.20.057         "/>
    <n v="57"/>
    <x v="6"/>
    <s v="ACTUAL"/>
    <x v="4"/>
    <n v="0.06"/>
    <n v="7.0000000000000007E-2"/>
    <n v="7.0000000000000007E-2"/>
    <n v="7.0000000000000007E-2"/>
    <n v="402"/>
    <s v="Servicio de gestión del riesgo en temas de trastornos mentales                                                                                                                "/>
    <n v="85434897.599999994"/>
    <n v="0"/>
    <n v="0"/>
    <n v="0"/>
    <n v="0"/>
    <n v="0"/>
    <n v="85434897.599999994"/>
    <n v="85434897.599999994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4"/>
    <s v="Servicio de gestion del riesgo para abordar situaciones de salud relacionadas con condiciones ambientales                                        "/>
    <s v="2.3.2.02.02.009.1905024.19.02.11.21.106.341        "/>
    <n v="341"/>
    <x v="9"/>
    <s v="ANTERIOR"/>
    <x v="3"/>
    <n v="0"/>
    <n v="0"/>
    <n v="0"/>
    <n v="0"/>
    <n v="543"/>
    <s v="Servicio de gestión del riesgo para abordar situaciones de salud relacionadas con condiciones ambientales                                                                     "/>
    <n v="0"/>
    <n v="89300000.430000007"/>
    <n v="0"/>
    <n v="0"/>
    <n v="0"/>
    <n v="0"/>
    <n v="89300000.430000007"/>
    <n v="0"/>
    <n v="0"/>
    <n v="0"/>
    <n v="0"/>
    <n v="89300000.430000007"/>
  </r>
  <r>
    <n v="19"/>
    <x v="2"/>
    <n v="1905"/>
    <s v="Salud Publica                                                                                                                                             "/>
    <n v="1905024"/>
    <s v="Servicio de gestion del riesgo para abordar situaciones de salud relacionadas con condiciones ambientales                                        "/>
    <s v="2.3.2.02.02.009.1905024.19.02.11.21.21.001         "/>
    <n v="1"/>
    <x v="3"/>
    <s v="ACTUAL"/>
    <x v="2"/>
    <n v="0.05"/>
    <n v="0.05"/>
    <n v="0.05"/>
    <n v="0.05"/>
    <n v="403"/>
    <s v="Servicio de gestión del riesgo para abordar situaciones de salud relacionadas con condiciones ambientales                                                                     "/>
    <n v="60000000"/>
    <n v="0"/>
    <n v="0"/>
    <n v="0"/>
    <n v="0"/>
    <n v="0"/>
    <n v="60000000"/>
    <n v="60000000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4"/>
    <s v="Servicio de gestion del riesgo para abordar situaciones de salud relacionadas con condiciones ambientales                                        "/>
    <s v="2.3.2.02.02.009.1905024.19.02.11.21.22.003         "/>
    <n v="3"/>
    <x v="10"/>
    <s v="ACTUAL"/>
    <x v="3"/>
    <n v="0.05"/>
    <n v="0.05"/>
    <n v="0.05"/>
    <n v="0.05"/>
    <n v="404"/>
    <s v="Servicio de gestión del riesgo para abordar situaciones de salud relacionadas con condiciones ambientales                                                                     "/>
    <n v="106141504.33"/>
    <n v="0"/>
    <n v="0"/>
    <n v="0"/>
    <n v="0"/>
    <n v="0"/>
    <n v="106141504.33"/>
    <n v="106141504.33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4"/>
    <s v="Servicio de gestion del riesgo para abordar situaciones de salud relacionadas con condiciones ambientales                                        "/>
    <s v="2.3.2.02.02.009.1905024.19.02.11.21.23.057         "/>
    <n v="57"/>
    <x v="6"/>
    <s v="ACTUAL"/>
    <x v="4"/>
    <n v="0.06"/>
    <n v="7.0000000000000007E-2"/>
    <n v="7.0000000000000007E-2"/>
    <n v="7.0000000000000007E-2"/>
    <n v="405"/>
    <s v="Servicio de gestión del riesgo para abordar situaciones de salud relacionadas con condiciones ambientales                                                                     "/>
    <n v="46831238.770000003"/>
    <n v="0"/>
    <n v="0"/>
    <n v="0"/>
    <n v="0"/>
    <n v="0"/>
    <n v="46831238.770000003"/>
    <n v="0"/>
    <n v="0"/>
    <n v="0"/>
    <n v="0"/>
    <n v="46831238.770000003"/>
  </r>
  <r>
    <n v="19"/>
    <x v="2"/>
    <n v="1905"/>
    <s v="Salud Publica                                                                                                                                             "/>
    <n v="1905025"/>
    <s v="Servicio de gestion del riesgo para abordar situaciones prevalentes de origen laboral                                                            "/>
    <s v="2.3.2.02.02.009.1905025.19.02.57.21.24.057         "/>
    <n v="57"/>
    <x v="6"/>
    <s v="ACTUAL"/>
    <x v="4"/>
    <n v="0.06"/>
    <n v="7.0000000000000007E-2"/>
    <n v="7.0000000000000007E-2"/>
    <n v="7.0000000000000007E-2"/>
    <n v="406"/>
    <s v="Servicio de gestión del riesgo para abordar situaciones prevalentes de origen laboral                                                                                         "/>
    <n v="26461259.609999999"/>
    <n v="0"/>
    <n v="0"/>
    <n v="0"/>
    <n v="0"/>
    <n v="0"/>
    <n v="26461259.609999999"/>
    <n v="0"/>
    <n v="0"/>
    <n v="0"/>
    <n v="0"/>
    <n v="26461259.609999999"/>
  </r>
  <r>
    <n v="19"/>
    <x v="2"/>
    <n v="1905"/>
    <s v="Salud Publica                                                                                                                                             "/>
    <n v="1905026"/>
    <s v="Servicio de gestion del riesgo para enfermedades emergentes, reemergentes y desatendidas                                                         "/>
    <s v="2.3.2.02.02.009.1905026.19.02.33.21.25.057         "/>
    <n v="57"/>
    <x v="6"/>
    <s v="ACTUAL"/>
    <x v="4"/>
    <n v="0.06"/>
    <n v="7.0000000000000007E-2"/>
    <n v="7.0000000000000007E-2"/>
    <n v="7.0000000000000007E-2"/>
    <n v="407"/>
    <s v="Servicio de gestión del riesgo para enfermedades emergentes, reemergentes y desatendidas                                                                                      "/>
    <n v="73253093.879999995"/>
    <n v="0"/>
    <n v="0"/>
    <n v="0"/>
    <n v="0"/>
    <n v="0"/>
    <n v="73253093.879999995"/>
    <n v="45528703.25"/>
    <n v="0"/>
    <n v="0"/>
    <n v="0"/>
    <n v="27724390.629999999"/>
  </r>
  <r>
    <n v="19"/>
    <x v="2"/>
    <n v="1905"/>
    <s v="Salud Publica                                                                                                                                             "/>
    <n v="1905026"/>
    <s v="Servicio de gestion del riesgo para enfermedades emergentes, reemergentes y desatendidas                                                         "/>
    <s v="2.3.2.02.02.009.1905026.19.02.42.21.26.057         "/>
    <n v="57"/>
    <x v="6"/>
    <s v="ACTUAL"/>
    <x v="4"/>
    <n v="0.06"/>
    <n v="7.0000000000000007E-2"/>
    <n v="7.0000000000000007E-2"/>
    <n v="7.0000000000000007E-2"/>
    <n v="408"/>
    <s v="Servicio de gestión del riesgo para enfermedades emergentes, reemergentes y desatendidas                                                                                      "/>
    <n v="83774630.900000006"/>
    <n v="0"/>
    <n v="0"/>
    <n v="0"/>
    <n v="0"/>
    <n v="0"/>
    <n v="83774630.900000006"/>
    <n v="83774630.900000006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6"/>
    <s v="Servicio de gestion del riesgo para enfermedades emergentes, reemergentes y desatendidas                                                         "/>
    <s v="2.3.2.02.02.009.1905026.19.02.42.21.27.057         "/>
    <n v="57"/>
    <x v="6"/>
    <s v="ACTUAL"/>
    <x v="4"/>
    <n v="0.06"/>
    <n v="7.0000000000000007E-2"/>
    <n v="7.0000000000000007E-2"/>
    <n v="7.0000000000000007E-2"/>
    <n v="409"/>
    <s v="Servicio de gestión del riesgo para enfermedades emergentes, reemergentes y desatendidas                                                                                      "/>
    <n v="17501974.379999999"/>
    <n v="0"/>
    <n v="0"/>
    <n v="0"/>
    <n v="0"/>
    <n v="0"/>
    <n v="17501974.379999999"/>
    <n v="12964921.699999999"/>
    <n v="0"/>
    <n v="0"/>
    <n v="0"/>
    <n v="4537052.68"/>
  </r>
  <r>
    <n v="19"/>
    <x v="2"/>
    <n v="1905"/>
    <s v="Salud Publica                                                                                                                                             "/>
    <n v="1905026"/>
    <s v="Servicio de gestion del riesgo para enfermedades emergentes, reemergentes y desatendidas                                                         "/>
    <s v="2.3.2.02.02.009.1905026.19.02.48.21.112.329        "/>
    <n v="329"/>
    <x v="11"/>
    <s v="ANTERIOR"/>
    <x v="4"/>
    <n v="0"/>
    <n v="0"/>
    <n v="0"/>
    <n v="0"/>
    <n v="549"/>
    <s v="Servicio de gestión del riesgo para enfermedades emergentes, reemergentes y desatendidas                                                                                      "/>
    <n v="0"/>
    <n v="1360741.62"/>
    <n v="0"/>
    <n v="0"/>
    <n v="0"/>
    <n v="0"/>
    <n v="1360741.62"/>
    <n v="1360741.62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26"/>
    <s v="Servicio de gestion del riesgo para enfermedades emergentes, reemergentes y desatendidas                                                         "/>
    <s v="2.3.2.02.02.009.1905026.19.02.48.21.28.057         "/>
    <n v="57"/>
    <x v="6"/>
    <s v="ACTUAL"/>
    <x v="4"/>
    <n v="0.06"/>
    <n v="7.0000000000000007E-2"/>
    <n v="7.0000000000000007E-2"/>
    <n v="7.0000000000000007E-2"/>
    <n v="410"/>
    <s v="Servicio de gestión del riesgo para enfermedades emergentes, reemergentes y desatendidas                                                                                      "/>
    <n v="53549517.82"/>
    <n v="0"/>
    <n v="0"/>
    <n v="0"/>
    <n v="0"/>
    <n v="0"/>
    <n v="53549517.82"/>
    <n v="26774758.91"/>
    <n v="0"/>
    <n v="0"/>
    <n v="0"/>
    <n v="26774758.91"/>
  </r>
  <r>
    <n v="19"/>
    <x v="2"/>
    <n v="1905"/>
    <s v="Salud Publica                                                                                                                                             "/>
    <n v="1905026"/>
    <s v="Servicio de gestion del riesgo para enfermedades emergentes, reemergentes y desatendidas                                                         "/>
    <s v="2.3.2.02.02.009.1905026.19.02.48.21.29.071         "/>
    <n v="71"/>
    <x v="8"/>
    <s v="ACTUAL"/>
    <x v="5"/>
    <n v="0.06"/>
    <n v="7.0000000000000007E-2"/>
    <n v="7.0000000000000007E-2"/>
    <n v="7.0000000000000007E-2"/>
    <n v="411"/>
    <s v="Servicio de gestión del riesgo para enfermedades emergentes, reemergentes y desatendidas                                                                                      "/>
    <n v="53549520"/>
    <n v="0"/>
    <n v="0"/>
    <n v="0"/>
    <n v="0"/>
    <n v="0"/>
    <n v="53549520"/>
    <n v="0"/>
    <n v="0"/>
    <n v="0"/>
    <n v="0"/>
    <n v="53549520"/>
  </r>
  <r>
    <n v="19"/>
    <x v="2"/>
    <n v="1905"/>
    <s v="Salud Publica                                                                                                                                             "/>
    <n v="1905028"/>
    <s v="Servicio de gestion del riesgo para temas de consumo, aprovechamiento biologico, calidad e inocuidad de los alimentos                            "/>
    <s v="2.3.2.02.02.009.1905028.19.02.20.21.30.057         "/>
    <n v="57"/>
    <x v="6"/>
    <s v="ACTUAL"/>
    <x v="4"/>
    <n v="0.06"/>
    <n v="7.0000000000000007E-2"/>
    <n v="7.0000000000000007E-2"/>
    <n v="7.0000000000000007E-2"/>
    <n v="412"/>
    <s v="Servicio de gestión del riesgo para temas de consumo, aprovechamiento biológico, calidad e inocuidad de los alimentos                                                         "/>
    <n v="2748382.33"/>
    <n v="0"/>
    <n v="0"/>
    <n v="0"/>
    <n v="0"/>
    <n v="0"/>
    <n v="2748382.33"/>
    <n v="0"/>
    <n v="0"/>
    <n v="0"/>
    <n v="0"/>
    <n v="2748382.33"/>
  </r>
  <r>
    <n v="19"/>
    <x v="2"/>
    <n v="1905"/>
    <s v="Salud Publica                                                                                                                                             "/>
    <n v="1905028"/>
    <s v="Servicio de gestion del riesgo para temas de consumo, aprovechamiento biologico, calidad e inocuidad de los alimentos                            "/>
    <s v="2.3.2.02.02.009.1905028.19.02.21.21.31.057         "/>
    <n v="57"/>
    <x v="6"/>
    <s v="ACTUAL"/>
    <x v="4"/>
    <n v="0.06"/>
    <n v="7.0000000000000007E-2"/>
    <n v="7.0000000000000007E-2"/>
    <n v="7.0000000000000007E-2"/>
    <n v="413"/>
    <s v="Servicio de gestión del riesgo para temas de consumo, aprovechamiento biológico, calidad e inocuidad de los alimentos                                                         "/>
    <n v="7073913.3899999997"/>
    <n v="0"/>
    <n v="0"/>
    <n v="0"/>
    <n v="0"/>
    <n v="0"/>
    <n v="7073913.3899999997"/>
    <n v="0"/>
    <n v="0"/>
    <n v="0"/>
    <n v="0"/>
    <n v="7073913.3899999997"/>
  </r>
  <r>
    <n v="19"/>
    <x v="2"/>
    <n v="1905"/>
    <s v="Salud Publica                                                                                                                                             "/>
    <n v="1905030"/>
    <s v="Servicio de atencion en salud publica en situaciones de emergencias y desastres                                                                  "/>
    <s v="2.3.2.02.02.009.1905030.19.05.11.21.32.071         "/>
    <n v="71"/>
    <x v="8"/>
    <s v="ACTUAL"/>
    <x v="5"/>
    <n v="0.06"/>
    <n v="7.0000000000000007E-2"/>
    <n v="7.0000000000000007E-2"/>
    <n v="7.0000000000000007E-2"/>
    <n v="414"/>
    <s v="Servicio de atención en salud pública en situaciones de emergencias y desastres                                                                                               "/>
    <n v="12077200"/>
    <n v="0"/>
    <n v="0"/>
    <n v="0"/>
    <n v="0"/>
    <n v="0"/>
    <n v="12077200"/>
    <n v="2310800"/>
    <n v="2310800"/>
    <n v="0"/>
    <n v="0"/>
    <n v="9766400"/>
  </r>
  <r>
    <n v="19"/>
    <x v="2"/>
    <n v="1905"/>
    <s v="Salud Publica                                                                                                                                             "/>
    <n v="1905031"/>
    <s v="Servicio de promocion de la salud y prevencion de riesgos asociados a condiciones no transmisibles                                               "/>
    <s v="2.3.2.02.02.009.1905031.19.02.26.21.33.057         "/>
    <n v="57"/>
    <x v="6"/>
    <s v="ACTUAL"/>
    <x v="4"/>
    <n v="0.06"/>
    <n v="7.0000000000000007E-2"/>
    <n v="7.0000000000000007E-2"/>
    <n v="7.0000000000000007E-2"/>
    <n v="415"/>
    <s v="Servicio de promoción de la salud y prevención de riesgos asociados a condiciones no transmisibles                                                                            "/>
    <n v="84503645.200000003"/>
    <n v="0"/>
    <n v="0"/>
    <n v="0"/>
    <n v="0"/>
    <n v="0"/>
    <n v="84503645.200000003"/>
    <n v="84503645.200000003"/>
    <n v="0"/>
    <n v="0"/>
    <n v="0"/>
    <n v="0"/>
  </r>
  <r>
    <n v="19"/>
    <x v="2"/>
    <n v="1905"/>
    <s v="Salud Publica                                                                                                                                             "/>
    <n v="1905031"/>
    <s v="Servicio de promocion de la salud y prevencion de riesgos asociados a condiciones no transmisibles                                               "/>
    <s v="2.3.2.02.02.009.1905031.19.02.27.21.34.057         "/>
    <n v="57"/>
    <x v="6"/>
    <s v="ACTUAL"/>
    <x v="4"/>
    <n v="0.06"/>
    <n v="7.0000000000000007E-2"/>
    <n v="7.0000000000000007E-2"/>
    <n v="7.0000000000000007E-2"/>
    <n v="416"/>
    <s v="Servicio de promoción de la salud y prevención de riesgos asociados a condiciones no transmisibles                                                                            "/>
    <n v="35154477.700000003"/>
    <n v="0"/>
    <n v="0"/>
    <n v="0"/>
    <n v="0"/>
    <n v="0"/>
    <n v="35154477.700000003"/>
    <n v="35154477.700000003"/>
    <n v="0"/>
    <n v="0"/>
    <n v="0"/>
    <n v="0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108.328        "/>
    <n v="328"/>
    <x v="12"/>
    <s v="ANTERIOR"/>
    <x v="6"/>
    <n v="0"/>
    <n v="0"/>
    <n v="0"/>
    <n v="0"/>
    <n v="545"/>
    <s v="Servicio de atención en salud a la población                                                                                                                                  "/>
    <n v="0"/>
    <n v="1"/>
    <n v="0"/>
    <n v="0"/>
    <n v="0"/>
    <n v="0"/>
    <n v="1"/>
    <n v="0"/>
    <n v="0"/>
    <n v="0"/>
    <n v="0"/>
    <n v="1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109.331        "/>
    <n v="331"/>
    <x v="13"/>
    <s v="ANTERIOR"/>
    <x v="5"/>
    <n v="0"/>
    <n v="0"/>
    <n v="0"/>
    <n v="0"/>
    <n v="546"/>
    <s v="Servicio de atención en salud a la población                                                                                                                                  "/>
    <n v="0"/>
    <n v="0.5"/>
    <n v="0"/>
    <n v="0"/>
    <n v="0"/>
    <n v="0"/>
    <n v="0.5"/>
    <n v="0"/>
    <n v="0"/>
    <n v="0"/>
    <n v="0"/>
    <n v="0.5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35.065         "/>
    <n v="65"/>
    <x v="14"/>
    <s v="ACTUAL"/>
    <x v="7"/>
    <n v="0.06"/>
    <n v="7.0000000000000007E-2"/>
    <n v="7.0000000000000007E-2"/>
    <n v="7.0000000000000007E-2"/>
    <n v="417"/>
    <s v="Servicio de atención en salud a la poblacion                                                                                                                                  "/>
    <n v="64693848545.529999"/>
    <n v="4924368353.4700003"/>
    <n v="0"/>
    <n v="0"/>
    <n v="0"/>
    <n v="0"/>
    <n v="69618216899"/>
    <n v="16920089629.75"/>
    <n v="16920089629.75"/>
    <n v="16920089629.75"/>
    <n v="16920089629.75"/>
    <n v="52698127269.25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36.066         "/>
    <n v="66"/>
    <x v="15"/>
    <s v="ACTUAL"/>
    <x v="6"/>
    <n v="0.06"/>
    <n v="7.0000000000000007E-2"/>
    <n v="7.0000000000000007E-2"/>
    <n v="7.0000000000000007E-2"/>
    <n v="418"/>
    <s v="Servicio de atención en salud a la poblacion                                                                                                                                  "/>
    <n v="22324284376.82"/>
    <n v="63336677.780000001"/>
    <n v="0"/>
    <n v="0"/>
    <n v="0"/>
    <n v="0"/>
    <n v="22387621054.599998"/>
    <n v="2745153583.9299998"/>
    <n v="2745153583.9299998"/>
    <n v="2745153583.9299998"/>
    <n v="2745153583.9299998"/>
    <n v="19642467470.669998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37.069         "/>
    <n v="69"/>
    <x v="16"/>
    <s v="ACTUAL"/>
    <x v="4"/>
    <n v="0.06"/>
    <n v="7.0000000000000007E-2"/>
    <n v="7.0000000000000007E-2"/>
    <n v="7.0000000000000007E-2"/>
    <n v="419"/>
    <s v="Servicio de atención en salud a la población                                                                                                                                  "/>
    <n v="32944646167.25"/>
    <n v="3640798621.75"/>
    <n v="0"/>
    <n v="0"/>
    <n v="0"/>
    <n v="0"/>
    <n v="36585444789"/>
    <n v="10103187958.34"/>
    <n v="10103187958.34"/>
    <n v="10103187958.34"/>
    <n v="10103187958.34"/>
    <n v="26482256830.66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38.070         "/>
    <n v="70"/>
    <x v="17"/>
    <s v="ACTUAL"/>
    <x v="5"/>
    <n v="0.06"/>
    <n v="7.0000000000000007E-2"/>
    <n v="7.0000000000000007E-2"/>
    <n v="7.0000000000000007E-2"/>
    <n v="420"/>
    <s v="Servicio de atención en salud a la poblacion                                                                                                                                  "/>
    <n v="1432858105.4400001"/>
    <n v="177784446.56"/>
    <n v="0"/>
    <n v="0"/>
    <n v="0"/>
    <n v="0"/>
    <n v="1610642552"/>
    <n v="533815697.99000001"/>
    <n v="533815697.99000001"/>
    <n v="533815697.99000001"/>
    <n v="533815697.99000001"/>
    <n v="1076826854.01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39.071         "/>
    <n v="71"/>
    <x v="8"/>
    <s v="ACTUAL"/>
    <x v="5"/>
    <n v="0.06"/>
    <n v="7.0000000000000007E-2"/>
    <n v="7.0000000000000007E-2"/>
    <n v="7.0000000000000007E-2"/>
    <n v="421"/>
    <s v="Servicio de atención en salud a la población                                                                                                                                  "/>
    <n v="30802990.16"/>
    <n v="0"/>
    <n v="0"/>
    <n v="0"/>
    <n v="0"/>
    <n v="0"/>
    <n v="30802990.16"/>
    <n v="0"/>
    <n v="0"/>
    <n v="0"/>
    <n v="0"/>
    <n v="30802990.16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1.21.40.071         "/>
    <n v="71"/>
    <x v="8"/>
    <s v="ACTUAL"/>
    <x v="5"/>
    <n v="0.06"/>
    <n v="7.0000000000000007E-2"/>
    <n v="7.0000000000000007E-2"/>
    <n v="7.0000000000000007E-2"/>
    <n v="422"/>
    <s v="Servicio de atención en salud a la población                                                                                                                                  "/>
    <n v="3604848"/>
    <n v="0"/>
    <n v="0"/>
    <n v="0"/>
    <n v="0"/>
    <n v="0"/>
    <n v="3604848"/>
    <n v="0"/>
    <n v="0"/>
    <n v="0"/>
    <n v="0"/>
    <n v="3604848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3.21.110.333        "/>
    <n v="333"/>
    <x v="18"/>
    <s v="ANTERIOR"/>
    <x v="8"/>
    <n v="0"/>
    <n v="0"/>
    <n v="0"/>
    <n v="0"/>
    <n v="547"/>
    <s v="Servicio de atención en salud a la población                                                                                                                                  "/>
    <n v="0"/>
    <n v="3.08"/>
    <n v="0"/>
    <n v="0"/>
    <n v="0"/>
    <n v="0"/>
    <n v="3.08"/>
    <n v="0"/>
    <n v="0"/>
    <n v="0"/>
    <n v="0"/>
    <n v="3.08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3.21.111.335        "/>
    <n v="335"/>
    <x v="19"/>
    <s v="ANTERIOR"/>
    <x v="4"/>
    <n v="0"/>
    <n v="0"/>
    <n v="0"/>
    <n v="0"/>
    <n v="548"/>
    <s v="Servicio de atención en salud a la población                                                                                                                                  "/>
    <n v="0"/>
    <n v="1612798.11"/>
    <n v="0"/>
    <n v="0"/>
    <n v="0"/>
    <n v="0"/>
    <n v="1612798.11"/>
    <n v="0"/>
    <n v="0"/>
    <n v="0"/>
    <n v="0"/>
    <n v="1612798.11"/>
  </r>
  <r>
    <n v="19"/>
    <x v="2"/>
    <n v="1906"/>
    <s v="Aseguramiento y prestacion integral de servicios de salud                                                                                                 "/>
    <n v="1906004"/>
    <s v="Servicio de atencion en salud a la poblacion                                                                                                     "/>
    <s v="2.3.2.02.02.009.1906004.19.01.13.21.41.067         "/>
    <n v="67"/>
    <x v="20"/>
    <s v="ACTUAL"/>
    <x v="8"/>
    <n v="0.06"/>
    <n v="7.0000000000000007E-2"/>
    <n v="7.0000000000000007E-2"/>
    <n v="7.0000000000000007E-2"/>
    <n v="423"/>
    <s v="Servicio de atención en salud a la población                                                                                                                                  "/>
    <n v="421210896.68000001"/>
    <n v="0"/>
    <n v="0"/>
    <n v="0"/>
    <n v="0"/>
    <n v="0"/>
    <n v="421210896.68000001"/>
    <n v="0"/>
    <n v="0"/>
    <n v="0"/>
    <n v="0"/>
    <n v="421210896.68000001"/>
  </r>
  <r>
    <n v="19"/>
    <x v="2"/>
    <n v="1906"/>
    <s v="Aseguramiento y prestacion integral de servicios de salud                                                                                                 "/>
    <n v="1906036"/>
    <s v="Servicio de apoyo financiero para la reorganización de redes de prestación de servicios de salud                                                 "/>
    <s v="2.3.2.02.02.009.1906036.19.05.11.16.114.342        "/>
    <n v="342"/>
    <x v="4"/>
    <s v="ANTERIOR"/>
    <x v="2"/>
    <n v="0"/>
    <n v="0"/>
    <n v="0"/>
    <n v="0"/>
    <n v="564"/>
    <s v="Servicio de apoyo financiero para la reorganización de redes de prestación de servicios de salud                                                                              "/>
    <n v="0"/>
    <n v="257000000"/>
    <n v="0"/>
    <n v="0"/>
    <n v="0"/>
    <n v="0"/>
    <n v="257000000"/>
    <n v="257000000"/>
    <n v="0"/>
    <n v="0"/>
    <n v="0"/>
    <n v="0"/>
  </r>
  <r>
    <n v="21"/>
    <x v="3"/>
    <n v="2102"/>
    <s v="Consolidacion productiva del sector de energia electrica                                                                                                  "/>
    <n v="2102011"/>
    <s v="Redes de alumbrado publico con mantenimiento                                                                                                     "/>
    <s v="2.3.2.02.02.008.2102011.16.04.005                  "/>
    <n v="5"/>
    <x v="21"/>
    <s v="ACTUAL"/>
    <x v="3"/>
    <n v="0.05"/>
    <n v="0.05"/>
    <n v="0.05"/>
    <n v="0.05"/>
    <n v="330"/>
    <s v="Redes de alumbrado público con mantenimiento                                                                                                                                  "/>
    <n v="7192772958.1800003"/>
    <n v="0"/>
    <n v="0"/>
    <n v="0"/>
    <n v="0"/>
    <n v="0"/>
    <n v="7192772958.1800003"/>
    <n v="7192772958.1800003"/>
    <n v="920003916"/>
    <n v="0"/>
    <n v="0"/>
    <n v="0"/>
  </r>
  <r>
    <n v="21"/>
    <x v="3"/>
    <n v="2102"/>
    <s v="Consolidacion productiva del sector de energia electrica                                                                                                  "/>
    <n v="2102011"/>
    <s v="Redes de alumbrado publico con mantenimiento                                                                                                     "/>
    <s v="2.3.2.02.02.008.2102011.16.59.347                  "/>
    <n v="347"/>
    <x v="22"/>
    <s v="ANTERIOR"/>
    <x v="3"/>
    <n v="0"/>
    <n v="0"/>
    <n v="0"/>
    <n v="0"/>
    <n v="504"/>
    <s v="Redes de alumbrado público con mantenimiento                                                                                                                                  "/>
    <n v="0"/>
    <n v="607766329.85000002"/>
    <n v="0"/>
    <n v="0"/>
    <n v="0"/>
    <n v="0"/>
    <n v="607766329.85000002"/>
    <n v="0"/>
    <n v="0"/>
    <n v="0"/>
    <n v="0"/>
    <n v="607766329.85000002"/>
  </r>
  <r>
    <n v="21"/>
    <x v="3"/>
    <n v="2102"/>
    <s v="Consolidacion productiva del sector de energia electrica                                                                                                  "/>
    <n v="2102062"/>
    <s v="Servicios de apoyo a la implementacion de fuentes no convencionales de energia                                                                   "/>
    <s v="2.3.2.02.02.008.2102062.16.05.001                  "/>
    <n v="1"/>
    <x v="3"/>
    <s v="ACTUAL"/>
    <x v="2"/>
    <n v="0.05"/>
    <n v="0.05"/>
    <n v="0.05"/>
    <n v="0.05"/>
    <n v="331"/>
    <s v="Servicios de apoyo a la implementación de fuentes no convencionales de energía                                                                                                "/>
    <n v="135100560"/>
    <n v="0"/>
    <n v="0"/>
    <n v="0"/>
    <n v="0"/>
    <n v="0"/>
    <n v="135100560"/>
    <n v="135100560"/>
    <n v="135100560"/>
    <n v="0"/>
    <n v="0"/>
    <n v="0"/>
  </r>
  <r>
    <n v="22"/>
    <x v="4"/>
    <n v="2201"/>
    <s v="Calidad, cobertura y fortalecimiento de la educacion inicial, prescolar, basica y media                                                                   "/>
    <n v="2201003"/>
    <s v="Servicio de educacion informal en politica educativa                                                                                             "/>
    <s v="2.3.2.02.02.009.2201003.22.03.03.22.42.001         "/>
    <n v="1"/>
    <x v="3"/>
    <s v="ACTUAL"/>
    <x v="2"/>
    <n v="0.05"/>
    <n v="0.05"/>
    <n v="0.05"/>
    <n v="0.05"/>
    <n v="615"/>
    <s v="Servicio de educación informal en política educativa - Capacitación y bienestar Docentes                                                                                      "/>
    <n v="0"/>
    <n v="0"/>
    <n v="0"/>
    <n v="25000000"/>
    <n v="0"/>
    <n v="0"/>
    <n v="25000000"/>
    <n v="0"/>
    <n v="0"/>
    <n v="0"/>
    <n v="0"/>
    <n v="25000000"/>
  </r>
  <r>
    <n v="22"/>
    <x v="4"/>
    <n v="2201"/>
    <s v="Calidad, cobertura y fortalecimiento de la educacion inicial, prescolar, basica y media                                                                   "/>
    <n v="2201003"/>
    <s v="Servicio de educacion informal en politica educativa                                                                                             "/>
    <s v="2.3.2.02.02.009.2201003.22.03.03.22.42.100         "/>
    <n v="100"/>
    <x v="23"/>
    <s v="ACTUAL"/>
    <x v="9"/>
    <n v="0.06"/>
    <n v="7.0000000000000007E-2"/>
    <n v="7.0000000000000007E-2"/>
    <n v="7.0000000000000007E-2"/>
    <n v="424"/>
    <s v="Servicio de educación informal en política educativa - Capactiacion y bienestar Docentes                                                                                      "/>
    <n v="137352000"/>
    <n v="0"/>
    <n v="0"/>
    <n v="0"/>
    <n v="0"/>
    <n v="0"/>
    <n v="137352000"/>
    <n v="137352000"/>
    <n v="0"/>
    <n v="0"/>
    <n v="0"/>
    <n v="0"/>
  </r>
  <r>
    <n v="22"/>
    <x v="4"/>
    <n v="2201"/>
    <s v="Calidad, cobertura y fortalecimiento de la educacion inicial, prescolar, basica y media                                                                   "/>
    <n v="2201006"/>
    <s v="Servicio de asistencia tecnica en educacion inicial, preescolar, basica y media                                                                  "/>
    <s v="2.3.2.02.02.009.2201006.22.21.06.22.43.130         "/>
    <n v="130"/>
    <x v="24"/>
    <s v="ACTUAL"/>
    <x v="9"/>
    <n v="0.06"/>
    <n v="7.0000000000000007E-2"/>
    <n v="7.0000000000000007E-2"/>
    <n v="7.0000000000000007E-2"/>
    <n v="425"/>
    <s v="Servicio de asistencia técnica en educación inicial, preescolar, básica y media                                                                                               "/>
    <n v="11236000"/>
    <n v="0"/>
    <n v="0"/>
    <n v="0"/>
    <n v="0"/>
    <n v="0"/>
    <n v="11236000"/>
    <n v="0"/>
    <n v="0"/>
    <n v="0"/>
    <n v="0"/>
    <n v="11236000"/>
  </r>
  <r>
    <n v="22"/>
    <x v="4"/>
    <n v="2201"/>
    <s v="Calidad, cobertura y fortalecimiento de la educacion inicial, prescolar, basica y media                                                                   "/>
    <n v="2201028"/>
    <s v="Servicio de apoyo a la permanencia con alimentacion escolar                                                                                      "/>
    <s v="2.3.2.02.02.009.2201028.22.12.01.22.44.112         "/>
    <n v="112"/>
    <x v="25"/>
    <s v="ACTUAL"/>
    <x v="10"/>
    <n v="0.06"/>
    <n v="7.0000000000000007E-2"/>
    <n v="7.0000000000000007E-2"/>
    <n v="7.0000000000000007E-2"/>
    <n v="426"/>
    <s v="Servicio de apoyo a la permanencia con alimentación escolar (SGP)                                                                                                             "/>
    <n v="284675628.58999997"/>
    <n v="0"/>
    <n v="0"/>
    <n v="0"/>
    <n v="0"/>
    <n v="0"/>
    <n v="284675628.58999997"/>
    <n v="0"/>
    <n v="0"/>
    <n v="0"/>
    <n v="0"/>
    <n v="284675628.58999997"/>
  </r>
  <r>
    <n v="22"/>
    <x v="4"/>
    <n v="2201"/>
    <s v="Calidad, cobertura y fortalecimiento de la educacion inicial, prescolar, basica y media                                                                   "/>
    <n v="2201028"/>
    <s v="Servicio de apoyo a la permanencia con alimentacion escolar                                                                                      "/>
    <s v="2.3.2.02.02.009.2201028.22.12.03.22.45.001         "/>
    <n v="1"/>
    <x v="3"/>
    <s v="ACTUAL"/>
    <x v="2"/>
    <n v="0.05"/>
    <n v="0.05"/>
    <n v="0.05"/>
    <n v="0.05"/>
    <n v="427"/>
    <s v="Servicio de apoyo a la permanencia con alimentación escolar  (PAE)                                                                                                            "/>
    <n v="1195403000"/>
    <n v="0"/>
    <n v="0"/>
    <n v="0"/>
    <n v="0"/>
    <n v="0"/>
    <n v="1195403000"/>
    <n v="500000000"/>
    <n v="500000000"/>
    <n v="500000000"/>
    <n v="500000000"/>
    <n v="695403000"/>
  </r>
  <r>
    <n v="22"/>
    <x v="4"/>
    <n v="2201"/>
    <s v="Calidad, cobertura y fortalecimiento de la educacion inicial, prescolar, basica y media                                                                   "/>
    <n v="2201028"/>
    <s v="Servicio de apoyo a la permanencia con alimentacion escolar                                                                                      "/>
    <s v="2.3.2.02.02.009.2201028.22.12.03.22.46.114         "/>
    <n v="114"/>
    <x v="26"/>
    <s v="ACTUAL"/>
    <x v="11"/>
    <n v="0.06"/>
    <n v="7.0000000000000007E-2"/>
    <n v="7.0000000000000007E-2"/>
    <n v="7.0000000000000007E-2"/>
    <n v="428"/>
    <s v="Servicio de apoyo a la permanencia con alimentación escolar (PAE)                                                                                                             "/>
    <n v="3659332030.5300002"/>
    <n v="183502969.47"/>
    <n v="0"/>
    <n v="0"/>
    <n v="0"/>
    <n v="0"/>
    <n v="3842835000"/>
    <n v="2949724590"/>
    <n v="2949724590"/>
    <n v="1066067965.89"/>
    <n v="1066067965.89"/>
    <n v="893110410"/>
  </r>
  <r>
    <n v="22"/>
    <x v="4"/>
    <n v="2201"/>
    <s v="Calidad, cobertura y fortalecimiento de la educacion inicial, prescolar, basica y media                                                                   "/>
    <n v="2201028"/>
    <s v="Servicio de apoyo a la permanencia con alimentacion escolar                                                                                      "/>
    <s v="2.3.2.02.02.009.2201028.22.12.03.22.95.315         "/>
    <n v="315"/>
    <x v="27"/>
    <s v="ANTERIOR"/>
    <x v="10"/>
    <n v="0"/>
    <n v="0"/>
    <n v="0"/>
    <n v="0"/>
    <n v="497"/>
    <s v="Servicio de apoyo a la permanencia con alimentación escolar  (PAE)                                                                                                            "/>
    <n v="0"/>
    <n v="1573744.2"/>
    <n v="0"/>
    <n v="0"/>
    <n v="0"/>
    <n v="0"/>
    <n v="1573744.2"/>
    <n v="0"/>
    <n v="0"/>
    <n v="0"/>
    <n v="0"/>
    <n v="1573744.2"/>
  </r>
  <r>
    <n v="22"/>
    <x v="4"/>
    <n v="2201"/>
    <s v="Calidad, cobertura y fortalecimiento de la educacion inicial, prescolar, basica y media                                                                   "/>
    <n v="2201028"/>
    <s v="Servicio de apoyo a la permanencia con alimentacion escolar                                                                                      "/>
    <s v="2.3.2.02.02.009.2201028.22.12.03.22.96.314         "/>
    <n v="314"/>
    <x v="28"/>
    <s v="ANTERIOR"/>
    <x v="11"/>
    <n v="0"/>
    <n v="0"/>
    <n v="0"/>
    <n v="0"/>
    <n v="498"/>
    <s v="Servicio de apoyo a la permanencia con alimentación escolar  (PAE)                                                                                                            "/>
    <n v="0"/>
    <n v="52685600.100000001"/>
    <n v="0"/>
    <n v="0"/>
    <n v="0"/>
    <n v="0"/>
    <n v="52685600.100000001"/>
    <n v="0"/>
    <n v="0"/>
    <n v="0"/>
    <n v="0"/>
    <n v="52685600.100000001"/>
  </r>
  <r>
    <n v="22"/>
    <x v="4"/>
    <n v="2201"/>
    <s v="Calidad, cobertura y fortalecimiento de la educacion inicial, prescolar, basica y media                                                                   "/>
    <n v="2201033"/>
    <s v="Servicio de fomento para la permanencia en programas de educacion formal                                                                         "/>
    <s v="2.3.2.02.02.009.2201033.22.11.07.22.47.130         "/>
    <n v="130"/>
    <x v="24"/>
    <s v="ACTUAL"/>
    <x v="9"/>
    <n v="0.06"/>
    <n v="7.0000000000000007E-2"/>
    <n v="7.0000000000000007E-2"/>
    <n v="7.0000000000000007E-2"/>
    <n v="429"/>
    <s v="Servicio de fomento para la permanencia en programas de educación formal SSF (Gratuidad)                                                                                      "/>
    <n v="1467726048.4100001"/>
    <n v="0"/>
    <n v="0"/>
    <n v="0"/>
    <n v="0"/>
    <n v="0"/>
    <n v="1467726048.4100001"/>
    <n v="0"/>
    <n v="0"/>
    <n v="0"/>
    <n v="0"/>
    <n v="1467726048.4100001"/>
  </r>
  <r>
    <n v="22"/>
    <x v="4"/>
    <n v="2201"/>
    <s v="Calidad, cobertura y fortalecimiento de la educacion inicial, prescolar, basica y media                                                                   "/>
    <n v="2201033"/>
    <s v="Servicio de fomento para la permanencia en programas de educacion formal                                                                         "/>
    <s v="2.3.2.02.02.009.2201033.22.15.03.16.117.342        "/>
    <n v="342"/>
    <x v="4"/>
    <s v="ANTERIOR"/>
    <x v="2"/>
    <n v="0"/>
    <n v="0"/>
    <n v="0"/>
    <n v="0"/>
    <n v="567"/>
    <s v="Servicio de fomento para la permanencia en programas de educación formal (NEE)                                                                                                "/>
    <n v="0"/>
    <n v="80000000"/>
    <n v="0"/>
    <n v="0"/>
    <n v="0"/>
    <n v="0"/>
    <n v="80000000"/>
    <n v="80000000"/>
    <n v="80000000"/>
    <n v="67933000"/>
    <n v="67933000"/>
    <n v="0"/>
  </r>
  <r>
    <n v="22"/>
    <x v="4"/>
    <n v="2201"/>
    <s v="Calidad, cobertura y fortalecimiento de la educacion inicial, prescolar, basica y media                                                                   "/>
    <n v="2201033"/>
    <s v="Servicio de fomento para la permanencia en programas de educacion formal                                                                         "/>
    <s v="2.3.2.02.02.009.2201033.22.15.03.22.48.100         "/>
    <n v="100"/>
    <x v="23"/>
    <s v="ACTUAL"/>
    <x v="9"/>
    <n v="0.06"/>
    <n v="7.0000000000000007E-2"/>
    <n v="7.0000000000000007E-2"/>
    <n v="7.0000000000000007E-2"/>
    <n v="430"/>
    <s v="Servicio de fomento para la permanencia en programas de educación formal (NEE)                                                                                                "/>
    <n v="320009512.80000001"/>
    <n v="0"/>
    <n v="0"/>
    <n v="0"/>
    <n v="0"/>
    <n v="0"/>
    <n v="320009512.80000001"/>
    <n v="259705439"/>
    <n v="259665000"/>
    <n v="0"/>
    <n v="0"/>
    <n v="60304073.799999997"/>
  </r>
  <r>
    <n v="22"/>
    <x v="4"/>
    <n v="2201"/>
    <s v="Calidad, cobertura y fortalecimiento de la educacion inicial, prescolar, basica y media                                                                   "/>
    <n v="2201044"/>
    <s v="Servicios conexos a la prestacion del servicio educativo oficial                                                                                 "/>
    <s v="2.3.2.02.01.002.2201044.22.02.01.22.01.100         "/>
    <n v="100"/>
    <x v="23"/>
    <s v="ACTUAL"/>
    <x v="9"/>
    <n v="0.06"/>
    <n v="7.0000000000000007E-2"/>
    <n v="7.0000000000000007E-2"/>
    <n v="7.0000000000000007E-2"/>
    <n v="318"/>
    <s v="Productos alimenticios, bebidas y tabaco; textiles, prendas de vestir y productos de cuero - Dotacion Administrativos                                                         "/>
    <n v="76637945.280000001"/>
    <n v="0"/>
    <n v="0"/>
    <n v="0"/>
    <n v="0"/>
    <n v="0"/>
    <n v="76637945.280000001"/>
    <n v="0"/>
    <n v="0"/>
    <n v="0"/>
    <n v="0"/>
    <n v="76637945.280000001"/>
  </r>
  <r>
    <n v="22"/>
    <x v="4"/>
    <n v="2201"/>
    <s v="Calidad, cobertura y fortalecimiento de la educacion inicial, prescolar, basica y media                                                                   "/>
    <n v="2201044"/>
    <s v="Servicios conexos a la prestacion del servicio educativo oficial                                                                                 "/>
    <s v="2.3.2.02.01.002.2201044.22.02.02.22.02.100         "/>
    <n v="100"/>
    <x v="23"/>
    <s v="ACTUAL"/>
    <x v="9"/>
    <n v="0.06"/>
    <n v="7.0000000000000007E-2"/>
    <n v="7.0000000000000007E-2"/>
    <n v="7.0000000000000007E-2"/>
    <n v="319"/>
    <s v="Productos alimenticios, bebidas y tabaco; textiles, prendas de vestir y productos de cuero - Dotacion Docentes                                                                "/>
    <n v="10120469.619999999"/>
    <n v="0"/>
    <n v="0"/>
    <n v="0"/>
    <n v="0"/>
    <n v="0"/>
    <n v="10120469.619999999"/>
    <n v="0"/>
    <n v="0"/>
    <n v="0"/>
    <n v="0"/>
    <n v="10120469.619999999"/>
  </r>
  <r>
    <n v="22"/>
    <x v="4"/>
    <n v="2201"/>
    <s v="Calidad, cobertura y fortalecimiento de la educacion inicial, prescolar, basica y media                                                                   "/>
    <n v="2201049"/>
    <s v="Servicio de educacion informal2201049                                                                                                            "/>
    <s v="2.3.2.02.02.009.2201049.22.03.01.22.49.130         "/>
    <n v="130"/>
    <x v="24"/>
    <s v="ACTUAL"/>
    <x v="9"/>
    <n v="0.06"/>
    <n v="7.0000000000000007E-2"/>
    <n v="7.0000000000000007E-2"/>
    <n v="7.0000000000000007E-2"/>
    <n v="431"/>
    <s v="Servicio de educación informal                                                                                                                                                "/>
    <n v="59550800"/>
    <n v="0"/>
    <n v="0"/>
    <n v="0"/>
    <n v="0"/>
    <n v="0"/>
    <n v="59550800"/>
    <n v="0"/>
    <n v="0"/>
    <n v="0"/>
    <n v="0"/>
    <n v="59550800"/>
  </r>
  <r>
    <n v="22"/>
    <x v="4"/>
    <n v="2201"/>
    <s v="Calidad, cobertura y fortalecimiento de la educacion inicial, prescolar, basica y media                                                                   "/>
    <n v="2201049"/>
    <s v="Servicio de educacion informal2201049                                                                                                            "/>
    <s v="2.3.2.02.02.009.2201049.22.21.07.22.50.130         "/>
    <n v="130"/>
    <x v="24"/>
    <s v="ACTUAL"/>
    <x v="9"/>
    <n v="0.06"/>
    <n v="7.0000000000000007E-2"/>
    <n v="7.0000000000000007E-2"/>
    <n v="7.0000000000000007E-2"/>
    <n v="432"/>
    <s v="Servicio de educación informal en política educativa                                                                                                                          "/>
    <n v="22472000"/>
    <n v="0"/>
    <n v="0"/>
    <n v="0"/>
    <n v="0"/>
    <n v="0"/>
    <n v="22472000"/>
    <n v="0"/>
    <n v="0"/>
    <n v="0"/>
    <n v="0"/>
    <n v="22472000"/>
  </r>
  <r>
    <n v="22"/>
    <x v="4"/>
    <n v="2201"/>
    <s v="Calidad, cobertura y fortalecimiento de la educacion inicial, prescolar, basica y media                                                                   "/>
    <n v="2201050"/>
    <s v="Servicio de accesibilidad a contenidos web para fines pedagogicos                                                                                "/>
    <s v="2.3.2.02.02.008.2201050.22.08.01.22.06.100         "/>
    <n v="100"/>
    <x v="23"/>
    <s v="ACTUAL"/>
    <x v="9"/>
    <n v="0.06"/>
    <n v="7.0000000000000007E-2"/>
    <n v="7.0000000000000007E-2"/>
    <n v="7.0000000000000007E-2"/>
    <n v="332"/>
    <s v="Servicio de accesibilidad a contenidos web para fines pedagógicos (Conectividad)                                                                                              "/>
    <n v="573796314"/>
    <n v="0"/>
    <n v="0"/>
    <n v="0"/>
    <n v="0"/>
    <n v="0"/>
    <n v="573796314"/>
    <n v="449131500"/>
    <n v="0"/>
    <n v="0"/>
    <n v="0"/>
    <n v="124664814"/>
  </r>
  <r>
    <n v="22"/>
    <x v="4"/>
    <n v="2201"/>
    <s v="Calidad, cobertura y fortalecimiento de la educacion inicial, prescolar, basica y media                                                                   "/>
    <n v="2201052"/>
    <s v="Infraestructura educativa mejorada                                                                                                               "/>
    <s v="2.3.2.02.02.005.2201052.22.04.01.22.02.001         "/>
    <n v="1"/>
    <x v="3"/>
    <s v="ACTUAL"/>
    <x v="2"/>
    <n v="0.05"/>
    <n v="0.05"/>
    <n v="0.05"/>
    <n v="0.05"/>
    <n v="321"/>
    <s v="Infraestructura educativa mejorada                                                                                                                                            "/>
    <n v="3400000000"/>
    <n v="0"/>
    <n v="0"/>
    <n v="0"/>
    <n v="0"/>
    <n v="0"/>
    <n v="3400000000"/>
    <n v="0"/>
    <n v="0"/>
    <n v="0"/>
    <n v="0"/>
    <n v="3400000000"/>
  </r>
  <r>
    <n v="22"/>
    <x v="4"/>
    <n v="2201"/>
    <s v="Calidad, cobertura y fortalecimiento de la educacion inicial, prescolar, basica y media                                                                   "/>
    <n v="2201052"/>
    <s v="Infraestructura educativa mejorada                                                                                                               "/>
    <s v="2.3.2.02.02.005.2201052.22.04.01.22.03.130         "/>
    <n v="130"/>
    <x v="24"/>
    <s v="ACTUAL"/>
    <x v="9"/>
    <n v="0.06"/>
    <n v="7.0000000000000007E-2"/>
    <n v="7.0000000000000007E-2"/>
    <n v="7.0000000000000007E-2"/>
    <n v="322"/>
    <s v="Infraestructura educativa mejorada                                                                                                                                            "/>
    <n v="285435584.43000001"/>
    <n v="0"/>
    <n v="0"/>
    <n v="0"/>
    <n v="16856068.43"/>
    <n v="0"/>
    <n v="268579516"/>
    <n v="268579516"/>
    <n v="268579516"/>
    <n v="0"/>
    <n v="0"/>
    <n v="0"/>
  </r>
  <r>
    <n v="22"/>
    <x v="4"/>
    <n v="2201"/>
    <s v="Calidad, cobertura y fortalecimiento de la educacion inicial, prescolar, basica y media                                                                   "/>
    <n v="2201060"/>
    <s v="Servicio educativo de promocion del bilinguismo para docentes                                                                                    "/>
    <s v="2.3.2.02.02.009.2201060.22.03.01.22.51.130         "/>
    <n v="130"/>
    <x v="24"/>
    <s v="ACTUAL"/>
    <x v="9"/>
    <n v="0.06"/>
    <n v="7.0000000000000007E-2"/>
    <n v="7.0000000000000007E-2"/>
    <n v="7.0000000000000007E-2"/>
    <n v="433"/>
    <s v="Servicio educativo de promoción del bilingüismo para docentes                                                                                                                 "/>
    <n v="16302529.25"/>
    <n v="0"/>
    <n v="0"/>
    <n v="0"/>
    <n v="0"/>
    <n v="0"/>
    <n v="16302529.25"/>
    <n v="0"/>
    <n v="0"/>
    <n v="0"/>
    <n v="0"/>
    <n v="16302529.25"/>
  </r>
  <r>
    <n v="22"/>
    <x v="4"/>
    <n v="2201"/>
    <s v="Calidad, cobertura y fortalecimiento de la educacion inicial, prescolar, basica y media                                                                   "/>
    <n v="2201062"/>
    <s v="Infraestructura educativa mantenida                                                                                                              "/>
    <s v="2.3.2.02.02.005.2201062.22.04.02.22.10.310         "/>
    <n v="310"/>
    <x v="29"/>
    <s v="ANTERIOR"/>
    <x v="3"/>
    <n v="0"/>
    <n v="0"/>
    <n v="0"/>
    <n v="0"/>
    <n v="502"/>
    <s v="Infraestructura educativa mantenida                                                                                                                                           "/>
    <n v="0"/>
    <n v="10938583.58"/>
    <n v="0"/>
    <n v="0"/>
    <n v="0"/>
    <n v="0"/>
    <n v="10938583.58"/>
    <n v="0"/>
    <n v="0"/>
    <n v="0"/>
    <n v="0"/>
    <n v="10938583.58"/>
  </r>
  <r>
    <n v="22"/>
    <x v="4"/>
    <n v="2201"/>
    <s v="Calidad, cobertura y fortalecimiento de la educacion inicial, prescolar, basica y media                                                                   "/>
    <n v="2201062"/>
    <s v="Infraestructura educativa mantenida                                                                                                              "/>
    <s v="2.3.2.02.02.005.2201062.22.04.02.22.11.311         "/>
    <n v="311"/>
    <x v="30"/>
    <s v="ANTERIOR"/>
    <x v="3"/>
    <n v="0"/>
    <n v="0"/>
    <n v="0"/>
    <n v="0"/>
    <n v="503"/>
    <s v="Infraestructura educativa mantenida                                                                                                                                           "/>
    <n v="0"/>
    <n v="3.41"/>
    <n v="0"/>
    <n v="0"/>
    <n v="0"/>
    <n v="0"/>
    <n v="3.41"/>
    <n v="0"/>
    <n v="0"/>
    <n v="0"/>
    <n v="0"/>
    <n v="3.41"/>
  </r>
  <r>
    <n v="22"/>
    <x v="4"/>
    <n v="2201"/>
    <s v="Calidad, cobertura y fortalecimiento de la educacion inicial, prescolar, basica y media                                                                   "/>
    <n v="2201068"/>
    <s v="Servicio de gestion de riesgos y desastres en establecimientos educativos                                                                        "/>
    <s v="2.3.2.02.02.009.2201068.22.03.01.22.52.130         "/>
    <n v="130"/>
    <x v="24"/>
    <s v="ACTUAL"/>
    <x v="9"/>
    <n v="0.06"/>
    <n v="7.0000000000000007E-2"/>
    <n v="7.0000000000000007E-2"/>
    <n v="7.0000000000000007E-2"/>
    <n v="434"/>
    <s v="Servicio de gestión de riesgos y desastres en establecimientos educativos                                                                                                     "/>
    <n v="22472000"/>
    <n v="0"/>
    <n v="0"/>
    <n v="0"/>
    <n v="0"/>
    <n v="0"/>
    <n v="22472000"/>
    <n v="0"/>
    <n v="0"/>
    <n v="0"/>
    <n v="0"/>
    <n v="22472000"/>
  </r>
  <r>
    <n v="22"/>
    <x v="4"/>
    <n v="2201"/>
    <s v="Calidad, cobertura y fortalecimiento de la educacion inicial, prescolar, basica y media                                                                   "/>
    <n v="2201069"/>
    <s v="Infraestructura educativa dotada                                                                                                                 "/>
    <s v="2.3.2.01.01.003.03.02.2201069.22.05.01.22.01.130   "/>
    <n v="130"/>
    <x v="24"/>
    <s v="ACTUAL"/>
    <x v="9"/>
    <n v="0.06"/>
    <n v="7.0000000000000007E-2"/>
    <n v="7.0000000000000007E-2"/>
    <n v="7.0000000000000007E-2"/>
    <n v="317"/>
    <s v="Infraestructura educativa dotada (Equipos computo)                                                                                                                            "/>
    <n v="56180000"/>
    <n v="0"/>
    <n v="0"/>
    <n v="0"/>
    <n v="56180000"/>
    <n v="0"/>
    <n v="0"/>
    <n v="0"/>
    <n v="0"/>
    <n v="0"/>
    <n v="0"/>
    <n v="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1.22.03.100      "/>
    <n v="100"/>
    <x v="23"/>
    <s v="ACTUAL"/>
    <x v="9"/>
    <n v="0.06"/>
    <n v="7.0000000000000007E-2"/>
    <n v="7.0000000000000007E-2"/>
    <n v="7.0000000000000007E-2"/>
    <n v="162"/>
    <s v="Sueldo básico - Docentes                                                                                                                                                      "/>
    <n v="33365250514.610001"/>
    <n v="0"/>
    <n v="0"/>
    <n v="0"/>
    <n v="0"/>
    <n v="0"/>
    <n v="33365250514.610001"/>
    <n v="7737601506"/>
    <n v="7737601506"/>
    <n v="7737601506"/>
    <n v="7737601506"/>
    <n v="25627649008.61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1.22.04.140      "/>
    <n v="140"/>
    <x v="31"/>
    <s v="ACTUAL"/>
    <x v="3"/>
    <n v="0"/>
    <n v="0"/>
    <n v="0"/>
    <n v="0"/>
    <n v="163"/>
    <s v="Sueldo básico - Docentes - (Reintegros)                                                                                                                                       "/>
    <n v="1000000"/>
    <n v="0"/>
    <n v="0"/>
    <n v="0"/>
    <n v="0"/>
    <n v="0"/>
    <n v="1000000"/>
    <n v="0"/>
    <n v="0"/>
    <n v="0"/>
    <n v="0"/>
    <n v="100000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1.22.10.303      "/>
    <n v="303"/>
    <x v="32"/>
    <s v="ANTERIOR"/>
    <x v="9"/>
    <n v="0"/>
    <n v="0"/>
    <n v="0"/>
    <n v="0"/>
    <n v="494"/>
    <s v="Sueldo básico - Docentes                                                                                                                                                      "/>
    <n v="0"/>
    <n v="2711814.16"/>
    <n v="0"/>
    <n v="0"/>
    <n v="0"/>
    <n v="0"/>
    <n v="2711814.16"/>
    <n v="0"/>
    <n v="0"/>
    <n v="0"/>
    <n v="0"/>
    <n v="2711814.16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1.22.11.306      "/>
    <n v="306"/>
    <x v="33"/>
    <s v="ANTERIOR"/>
    <x v="9"/>
    <n v="0"/>
    <n v="0"/>
    <n v="0"/>
    <n v="0"/>
    <n v="495"/>
    <s v="Sueldo básico - Docentes                                                                                                                                                      "/>
    <n v="0"/>
    <n v="57448805"/>
    <n v="0"/>
    <n v="0"/>
    <n v="0"/>
    <n v="0"/>
    <n v="57448805"/>
    <n v="0"/>
    <n v="0"/>
    <n v="0"/>
    <n v="0"/>
    <n v="5744880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1.22.12.309      "/>
    <n v="309"/>
    <x v="34"/>
    <s v="ANTERIOR"/>
    <x v="9"/>
    <n v="0"/>
    <n v="0"/>
    <n v="0"/>
    <n v="0"/>
    <n v="501"/>
    <s v="Sueldo básico - Docentes                                                                                                                                                      "/>
    <n v="0"/>
    <n v="5279615"/>
    <n v="0"/>
    <n v="0"/>
    <n v="0"/>
    <n v="0"/>
    <n v="5279615"/>
    <n v="0"/>
    <n v="0"/>
    <n v="0"/>
    <n v="0"/>
    <n v="527961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2.22.05.100      "/>
    <n v="100"/>
    <x v="23"/>
    <s v="ACTUAL"/>
    <x v="9"/>
    <n v="0.06"/>
    <n v="7.0000000000000007E-2"/>
    <n v="7.0000000000000007E-2"/>
    <n v="7.0000000000000007E-2"/>
    <n v="164"/>
    <s v="Sueldo básico - Directivos Docentes                                                                                                                                           "/>
    <n v="3332362296.8600001"/>
    <n v="0"/>
    <n v="0"/>
    <n v="0"/>
    <n v="0"/>
    <n v="0"/>
    <n v="3332362296.8600001"/>
    <n v="745683307"/>
    <n v="745683307"/>
    <n v="745683307"/>
    <n v="745683307"/>
    <n v="2586678989.86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3.22.06.100      "/>
    <n v="100"/>
    <x v="23"/>
    <s v="ACTUAL"/>
    <x v="9"/>
    <n v="0.06"/>
    <n v="7.0000000000000007E-2"/>
    <n v="7.0000000000000007E-2"/>
    <n v="7.0000000000000007E-2"/>
    <n v="165"/>
    <s v="Sueldo básico - Adminisrtativos                                                                                                                                               "/>
    <n v="4111666528.5100002"/>
    <n v="0"/>
    <n v="0"/>
    <n v="0"/>
    <n v="0"/>
    <n v="0"/>
    <n v="4111666528.5100002"/>
    <n v="855992832"/>
    <n v="855992832"/>
    <n v="855992832"/>
    <n v="855992832"/>
    <n v="3255673696.51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1.2201071.22.01.03.22.07.100      "/>
    <n v="100"/>
    <x v="23"/>
    <s v="ACTUAL"/>
    <x v="9"/>
    <n v="0.06"/>
    <n v="7.0000000000000007E-2"/>
    <n v="7.0000000000000007E-2"/>
    <n v="7.0000000000000007E-2"/>
    <n v="166"/>
    <s v="Sueldo básico - Viabilizada                                                                                                                                                   "/>
    <n v="527311682.63"/>
    <n v="0"/>
    <n v="0"/>
    <n v="0"/>
    <n v="0"/>
    <n v="0"/>
    <n v="527311682.63"/>
    <n v="121331261"/>
    <n v="121331261"/>
    <n v="121331261"/>
    <n v="121331261"/>
    <n v="405980421.63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2.2201071.22.01.01.22.01.100      "/>
    <n v="100"/>
    <x v="23"/>
    <s v="ACTUAL"/>
    <x v="9"/>
    <n v="0.06"/>
    <n v="7.0000000000000007E-2"/>
    <n v="7.0000000000000007E-2"/>
    <n v="7.0000000000000007E-2"/>
    <n v="169"/>
    <s v="Horas extras, dominicales, festivos y recargos - Docentes                                                                                                                     "/>
    <n v="394428357.60000002"/>
    <n v="0"/>
    <n v="0"/>
    <n v="0"/>
    <n v="0"/>
    <n v="0"/>
    <n v="394428357.60000002"/>
    <n v="42265662"/>
    <n v="42265662"/>
    <n v="42265662"/>
    <n v="42265662"/>
    <n v="352162695.6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2.2201071.22.01.03.22.02.100      "/>
    <n v="100"/>
    <x v="23"/>
    <s v="ACTUAL"/>
    <x v="9"/>
    <n v="0.06"/>
    <n v="7.0000000000000007E-2"/>
    <n v="7.0000000000000007E-2"/>
    <n v="7.0000000000000007E-2"/>
    <n v="170"/>
    <s v="Horas extras, dominicales, festivos y recargos - Adminsitrativos                                                                                                              "/>
    <n v="936063822.23000002"/>
    <n v="0"/>
    <n v="0"/>
    <n v="0"/>
    <n v="0"/>
    <n v="0"/>
    <n v="936063822.23000002"/>
    <n v="120031091"/>
    <n v="120031091"/>
    <n v="120031091"/>
    <n v="120031091"/>
    <n v="816032731.23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4.2201071.22.01.01.22.02.100      "/>
    <n v="100"/>
    <x v="23"/>
    <s v="ACTUAL"/>
    <x v="9"/>
    <n v="0.06"/>
    <n v="7.0000000000000007E-2"/>
    <n v="7.0000000000000007E-2"/>
    <n v="7.0000000000000007E-2"/>
    <n v="172"/>
    <s v="Subsidio de alimentación - Docentes                                                                                                                                           "/>
    <n v="11422391.98"/>
    <n v="0"/>
    <n v="0"/>
    <n v="0"/>
    <n v="0"/>
    <n v="0"/>
    <n v="11422391.98"/>
    <n v="2348478"/>
    <n v="2348478"/>
    <n v="2348478"/>
    <n v="2348478"/>
    <n v="9073913.9800000004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4.2201071.22.01.02.22.03.100      "/>
    <n v="100"/>
    <x v="23"/>
    <s v="ACTUAL"/>
    <x v="9"/>
    <n v="0.06"/>
    <n v="7.0000000000000007E-2"/>
    <n v="7.0000000000000007E-2"/>
    <n v="7.0000000000000007E-2"/>
    <n v="173"/>
    <s v="Subsidio de alimentación - Directivos Docentes                                                                                                                                "/>
    <n v="37701"/>
    <n v="0"/>
    <n v="0"/>
    <n v="0"/>
    <n v="0"/>
    <n v="0"/>
    <n v="37701"/>
    <n v="6063"/>
    <n v="6063"/>
    <n v="6063"/>
    <n v="6063"/>
    <n v="3163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4.2201071.22.01.03.22.04.100      "/>
    <n v="100"/>
    <x v="23"/>
    <s v="ACTUAL"/>
    <x v="9"/>
    <n v="0.06"/>
    <n v="7.0000000000000007E-2"/>
    <n v="7.0000000000000007E-2"/>
    <n v="7.0000000000000007E-2"/>
    <n v="174"/>
    <s v="Subsidio de alimentación - Administrativos                                                                                                                                    "/>
    <n v="73209202.450000003"/>
    <n v="0"/>
    <n v="0"/>
    <n v="0"/>
    <n v="0"/>
    <n v="0"/>
    <n v="73209202.450000003"/>
    <n v="20660492"/>
    <n v="20660492"/>
    <n v="20660492"/>
    <n v="20660492"/>
    <n v="52548710.450000003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5.2201071.22.01.01.22.02.100      "/>
    <n v="100"/>
    <x v="23"/>
    <s v="ACTUAL"/>
    <x v="9"/>
    <n v="0.06"/>
    <n v="7.0000000000000007E-2"/>
    <n v="7.0000000000000007E-2"/>
    <n v="7.0000000000000007E-2"/>
    <n v="176"/>
    <s v="Auxilio de transporte - Docentes                                                                                                                                              "/>
    <n v="18057152.02"/>
    <n v="0"/>
    <n v="0"/>
    <n v="0"/>
    <n v="0"/>
    <n v="0"/>
    <n v="18057152.02"/>
    <n v="4336200"/>
    <n v="4336200"/>
    <n v="4336200"/>
    <n v="4336200"/>
    <n v="13720952.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5.2201071.22.01.03.22.03.100      "/>
    <n v="100"/>
    <x v="23"/>
    <s v="ACTUAL"/>
    <x v="9"/>
    <n v="0.06"/>
    <n v="7.0000000000000007E-2"/>
    <n v="7.0000000000000007E-2"/>
    <n v="7.0000000000000007E-2"/>
    <n v="177"/>
    <s v="Auxilio de transporte - Administrativos                                                                                                                                       "/>
    <n v="130085468.91"/>
    <n v="0"/>
    <n v="0"/>
    <n v="0"/>
    <n v="0"/>
    <n v="0"/>
    <n v="130085468.91"/>
    <n v="47946600"/>
    <n v="47946600"/>
    <n v="47946600"/>
    <n v="47946600"/>
    <n v="82138868.909999996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6.2201071.22.01.01.22.03.100      "/>
    <n v="100"/>
    <x v="23"/>
    <s v="ACTUAL"/>
    <x v="9"/>
    <n v="0.06"/>
    <n v="7.0000000000000007E-2"/>
    <n v="7.0000000000000007E-2"/>
    <n v="7.0000000000000007E-2"/>
    <n v="180"/>
    <s v="Prima de servicio - Docentes                                                                                                                                                  "/>
    <n v="1874308990.0599999"/>
    <n v="0"/>
    <n v="0"/>
    <n v="0"/>
    <n v="0"/>
    <n v="0"/>
    <n v="1874308990.0599999"/>
    <n v="25473635"/>
    <n v="25473635"/>
    <n v="25473635"/>
    <n v="25473635"/>
    <n v="1848835355.05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6.2201071.22.01.02.22.04.100      "/>
    <n v="100"/>
    <x v="23"/>
    <s v="ACTUAL"/>
    <x v="9"/>
    <n v="0.06"/>
    <n v="7.0000000000000007E-2"/>
    <n v="7.0000000000000007E-2"/>
    <n v="7.0000000000000007E-2"/>
    <n v="181"/>
    <s v="Prima de servicio - Directivos Docentes                                                                                                                                       "/>
    <n v="250936788.34"/>
    <n v="0"/>
    <n v="0"/>
    <n v="0"/>
    <n v="0"/>
    <n v="0"/>
    <n v="250936788.34"/>
    <n v="2188553"/>
    <n v="2188553"/>
    <n v="2188553"/>
    <n v="2188553"/>
    <n v="248748235.34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6.2201071.22.01.03.22.05.100      "/>
    <n v="100"/>
    <x v="23"/>
    <s v="ACTUAL"/>
    <x v="9"/>
    <n v="0.06"/>
    <n v="7.0000000000000007E-2"/>
    <n v="7.0000000000000007E-2"/>
    <n v="7.0000000000000007E-2"/>
    <n v="182"/>
    <s v="Prima de servicio - Administrativos                                                                                                                                           "/>
    <n v="196671611.41"/>
    <n v="0"/>
    <n v="0"/>
    <n v="0"/>
    <n v="0"/>
    <n v="0"/>
    <n v="196671611.41"/>
    <n v="2228438"/>
    <n v="2228438"/>
    <n v="2228438"/>
    <n v="2228438"/>
    <n v="194443173.4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6.2201071.22.01.03.22.06.100      "/>
    <n v="100"/>
    <x v="23"/>
    <s v="ACTUAL"/>
    <x v="9"/>
    <n v="0.06"/>
    <n v="7.0000000000000007E-2"/>
    <n v="7.0000000000000007E-2"/>
    <n v="7.0000000000000007E-2"/>
    <n v="183"/>
    <s v="Prima de servicio - Viabilizada                                                                                                                                               "/>
    <n v="24939241.5"/>
    <n v="0"/>
    <n v="0"/>
    <n v="0"/>
    <n v="0"/>
    <n v="0"/>
    <n v="24939241.5"/>
    <n v="0"/>
    <n v="0"/>
    <n v="0"/>
    <n v="0"/>
    <n v="24939241.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7.2201071.22.01.03.22.03.100      "/>
    <n v="100"/>
    <x v="23"/>
    <s v="ACTUAL"/>
    <x v="9"/>
    <n v="0.06"/>
    <n v="7.0000000000000007E-2"/>
    <n v="7.0000000000000007E-2"/>
    <n v="7.0000000000000007E-2"/>
    <n v="188"/>
    <s v="Bonificación por servicios prestados - Administrativos                                                                                                                        "/>
    <n v="146227035.81"/>
    <n v="0"/>
    <n v="0"/>
    <n v="0"/>
    <n v="0"/>
    <n v="0"/>
    <n v="146227035.81"/>
    <n v="28626887"/>
    <n v="28626887"/>
    <n v="28626887"/>
    <n v="28626887"/>
    <n v="117600148.8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7.2201071.22.01.03.22.04.100      "/>
    <n v="100"/>
    <x v="23"/>
    <s v="ACTUAL"/>
    <x v="9"/>
    <n v="0.06"/>
    <n v="7.0000000000000007E-2"/>
    <n v="7.0000000000000007E-2"/>
    <n v="7.0000000000000007E-2"/>
    <n v="189"/>
    <s v="Bonificación por servicios prestados - Viabilizada                                                                                                                            "/>
    <n v="14601485.359999999"/>
    <n v="0"/>
    <n v="0"/>
    <n v="0"/>
    <n v="0"/>
    <n v="0"/>
    <n v="14601485.359999999"/>
    <n v="0"/>
    <n v="0"/>
    <n v="0"/>
    <n v="0"/>
    <n v="14601485.35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1.2201071.22.01.01.22.03.100   "/>
    <n v="100"/>
    <x v="23"/>
    <s v="ACTUAL"/>
    <x v="9"/>
    <n v="0.06"/>
    <n v="7.0000000000000007E-2"/>
    <n v="7.0000000000000007E-2"/>
    <n v="7.0000000000000007E-2"/>
    <n v="194"/>
    <s v="Prima de navidad - Docentes                                                                                                                                                   "/>
    <n v="4089590086.27"/>
    <n v="0"/>
    <n v="0"/>
    <n v="0"/>
    <n v="0"/>
    <n v="0"/>
    <n v="4089590086.27"/>
    <n v="13375083"/>
    <n v="13375083"/>
    <n v="13375083"/>
    <n v="13375083"/>
    <n v="4076215003.2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1.2201071.22.01.02.22.04.100   "/>
    <n v="100"/>
    <x v="23"/>
    <s v="ACTUAL"/>
    <x v="9"/>
    <n v="0.06"/>
    <n v="7.0000000000000007E-2"/>
    <n v="7.0000000000000007E-2"/>
    <n v="7.0000000000000007E-2"/>
    <n v="195"/>
    <s v="Prima de navidad - Directivos Docentes                                                                                                                                        "/>
    <n v="525120334.69999999"/>
    <n v="0"/>
    <n v="0"/>
    <n v="0"/>
    <n v="0"/>
    <n v="0"/>
    <n v="525120334.69999999"/>
    <n v="2593543"/>
    <n v="2593543"/>
    <n v="2593543"/>
    <n v="2593543"/>
    <n v="522526791.6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1.2201071.22.01.03.22.05.100   "/>
    <n v="100"/>
    <x v="23"/>
    <s v="ACTUAL"/>
    <x v="9"/>
    <n v="0.06"/>
    <n v="7.0000000000000007E-2"/>
    <n v="7.0000000000000007E-2"/>
    <n v="7.0000000000000007E-2"/>
    <n v="196"/>
    <s v="Prima de navidad - Administrativos                                                                                                                                            "/>
    <n v="421891752.30000001"/>
    <n v="0"/>
    <n v="0"/>
    <n v="0"/>
    <n v="0"/>
    <n v="0"/>
    <n v="421891752.30000001"/>
    <n v="740673"/>
    <n v="740673"/>
    <n v="740673"/>
    <n v="740673"/>
    <n v="421151079.3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1.2201071.22.01.03.22.06.100   "/>
    <n v="100"/>
    <x v="23"/>
    <s v="ACTUAL"/>
    <x v="9"/>
    <n v="0.06"/>
    <n v="7.0000000000000007E-2"/>
    <n v="7.0000000000000007E-2"/>
    <n v="7.0000000000000007E-2"/>
    <n v="197"/>
    <s v="Prima de navidad - Viabilizada                                                                                                                                                "/>
    <n v="52682445.359999999"/>
    <n v="0"/>
    <n v="0"/>
    <n v="0"/>
    <n v="0"/>
    <n v="0"/>
    <n v="52682445.359999999"/>
    <n v="0"/>
    <n v="0"/>
    <n v="0"/>
    <n v="0"/>
    <n v="52682445.35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2.2201071.22.01.01.22.03.100   "/>
    <n v="100"/>
    <x v="23"/>
    <s v="ACTUAL"/>
    <x v="9"/>
    <n v="0.06"/>
    <n v="7.0000000000000007E-2"/>
    <n v="7.0000000000000007E-2"/>
    <n v="7.0000000000000007E-2"/>
    <n v="202"/>
    <s v="Prima de vacaciones - Docentes                                                                                                                                                "/>
    <n v="1939198311.53"/>
    <n v="0"/>
    <n v="0"/>
    <n v="0"/>
    <n v="0"/>
    <n v="0"/>
    <n v="1939198311.53"/>
    <n v="0"/>
    <n v="0"/>
    <n v="0"/>
    <n v="0"/>
    <n v="1939198311.53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2.2201071.22.01.02.22.04.100   "/>
    <n v="100"/>
    <x v="23"/>
    <s v="ACTUAL"/>
    <x v="9"/>
    <n v="0.06"/>
    <n v="7.0000000000000007E-2"/>
    <n v="7.0000000000000007E-2"/>
    <n v="7.0000000000000007E-2"/>
    <n v="203"/>
    <s v="Prima de vacaciones - Directivos Docentes                                                                                                                                     "/>
    <n v="248571014.83000001"/>
    <n v="0"/>
    <n v="0"/>
    <n v="0"/>
    <n v="0"/>
    <n v="0"/>
    <n v="248571014.83000001"/>
    <n v="0"/>
    <n v="0"/>
    <n v="0"/>
    <n v="0"/>
    <n v="248571014.83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2.2201071.22.01.03.22.05.100   "/>
    <n v="100"/>
    <x v="23"/>
    <s v="ACTUAL"/>
    <x v="9"/>
    <n v="0.06"/>
    <n v="7.0000000000000007E-2"/>
    <n v="7.0000000000000007E-2"/>
    <n v="7.0000000000000007E-2"/>
    <n v="204"/>
    <s v="Prima de vacaciones - Administrativos                                                                                                                                         "/>
    <n v="193497882.63999999"/>
    <n v="0"/>
    <n v="0"/>
    <n v="0"/>
    <n v="0"/>
    <n v="0"/>
    <n v="193497882.63999999"/>
    <n v="33468829"/>
    <n v="33468829"/>
    <n v="33468829"/>
    <n v="33468829"/>
    <n v="160029053.63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8.02.2201071.22.01.03.22.06.100   "/>
    <n v="100"/>
    <x v="23"/>
    <s v="ACTUAL"/>
    <x v="9"/>
    <n v="0.06"/>
    <n v="7.0000000000000007E-2"/>
    <n v="7.0000000000000007E-2"/>
    <n v="7.0000000000000007E-2"/>
    <n v="205"/>
    <s v="Prima de vacaciones - Viabilizada                                                                                                                                             "/>
    <n v="30484569.940000001"/>
    <n v="0"/>
    <n v="0"/>
    <n v="0"/>
    <n v="0"/>
    <n v="0"/>
    <n v="30484569.940000001"/>
    <n v="0"/>
    <n v="0"/>
    <n v="0"/>
    <n v="0"/>
    <n v="30484569.94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1.09.2201071.22.01.03.22.01.100      "/>
    <n v="100"/>
    <x v="23"/>
    <s v="ACTUAL"/>
    <x v="9"/>
    <n v="0.06"/>
    <n v="7.0000000000000007E-2"/>
    <n v="7.0000000000000007E-2"/>
    <n v="7.0000000000000007E-2"/>
    <n v="208"/>
    <s v="Prima técnica salarial - Administrativos                                                                                                                                      "/>
    <n v="48830806.229999997"/>
    <n v="0"/>
    <n v="0"/>
    <n v="0"/>
    <n v="0"/>
    <n v="0"/>
    <n v="48830806.229999997"/>
    <n v="7310184"/>
    <n v="7310184"/>
    <n v="7310184"/>
    <n v="7310184"/>
    <n v="41520622.22999999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06.2201071.22.01.01.22.01.100      "/>
    <n v="100"/>
    <x v="23"/>
    <s v="ACTUAL"/>
    <x v="9"/>
    <n v="0.06"/>
    <n v="7.0000000000000007E-2"/>
    <n v="7.0000000000000007E-2"/>
    <n v="7.0000000000000007E-2"/>
    <n v="209"/>
    <s v="Primas extraordinarias - Docentes                                                                                                                                             "/>
    <n v="16274104.99"/>
    <n v="0"/>
    <n v="0"/>
    <n v="0"/>
    <n v="0"/>
    <n v="0"/>
    <n v="16274104.99"/>
    <n v="1125219"/>
    <n v="1125219"/>
    <n v="1125219"/>
    <n v="1125219"/>
    <n v="15148885.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06.2201071.22.01.01.22.02.100      "/>
    <n v="100"/>
    <x v="23"/>
    <s v="ACTUAL"/>
    <x v="9"/>
    <n v="0.06"/>
    <n v="7.0000000000000007E-2"/>
    <n v="7.0000000000000007E-2"/>
    <n v="7.0000000000000007E-2"/>
    <n v="210"/>
    <s v="Prima mensual - Docentes                                                                                                                                                      "/>
    <n v="171697.08"/>
    <n v="0"/>
    <n v="0"/>
    <n v="0"/>
    <n v="0"/>
    <n v="0"/>
    <n v="171697.08"/>
    <n v="26489"/>
    <n v="26489"/>
    <n v="26489"/>
    <n v="26489"/>
    <n v="145208.0799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06.2201071.22.01.02.22.03.100      "/>
    <n v="100"/>
    <x v="23"/>
    <s v="ACTUAL"/>
    <x v="9"/>
    <n v="0.06"/>
    <n v="7.0000000000000007E-2"/>
    <n v="7.0000000000000007E-2"/>
    <n v="7.0000000000000007E-2"/>
    <n v="211"/>
    <s v="Prima mensual - Directivos Docentes                                                                                                                                           "/>
    <n v="56485.66"/>
    <n v="0"/>
    <n v="0"/>
    <n v="0"/>
    <n v="0"/>
    <n v="0"/>
    <n v="56485.66"/>
    <n v="7688"/>
    <n v="7688"/>
    <n v="7688"/>
    <n v="7688"/>
    <n v="48797.66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31.2201071.22.01.01.22.01.100      "/>
    <n v="100"/>
    <x v="23"/>
    <s v="ACTUAL"/>
    <x v="9"/>
    <n v="0.06"/>
    <n v="7.0000000000000007E-2"/>
    <n v="7.0000000000000007E-2"/>
    <n v="7.0000000000000007E-2"/>
    <n v="212"/>
    <s v="Bonificación Pedagógica Docentes Prescolar, Básica y Media - Docentes                                                                                                         "/>
    <n v="764937504.42999995"/>
    <n v="0"/>
    <n v="0"/>
    <n v="0"/>
    <n v="0"/>
    <n v="0"/>
    <n v="764937504.42999995"/>
    <n v="224171619"/>
    <n v="224171619"/>
    <n v="224171619"/>
    <n v="224171619"/>
    <n v="540765885.4299999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31.2201071.22.01.02.22.02.100      "/>
    <n v="100"/>
    <x v="23"/>
    <s v="ACTUAL"/>
    <x v="9"/>
    <n v="0.06"/>
    <n v="7.0000000000000007E-2"/>
    <n v="7.0000000000000007E-2"/>
    <n v="7.0000000000000007E-2"/>
    <n v="213"/>
    <s v="Bonificación Pedagógica Docentes Prescolar, Básica y Media - Directivos Docentes                                                                                              "/>
    <n v="78894095.299999997"/>
    <n v="0"/>
    <n v="0"/>
    <n v="0"/>
    <n v="0"/>
    <n v="0"/>
    <n v="78894095.299999997"/>
    <n v="19645556"/>
    <n v="19645556"/>
    <n v="19645556"/>
    <n v="19645556"/>
    <n v="59248539.29999999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32.2201071.22.01.01.22.01.100      "/>
    <n v="100"/>
    <x v="23"/>
    <s v="ACTUAL"/>
    <x v="9"/>
    <n v="0.06"/>
    <n v="7.0000000000000007E-2"/>
    <n v="7.0000000000000007E-2"/>
    <n v="7.0000000000000007E-2"/>
    <n v="214"/>
    <s v="Sobresueldo - Docentes                                                                                                                                                        "/>
    <n v="13576445.16"/>
    <n v="0"/>
    <n v="0"/>
    <n v="0"/>
    <n v="0"/>
    <n v="0"/>
    <n v="13576445.16"/>
    <n v="0"/>
    <n v="0"/>
    <n v="0"/>
    <n v="0"/>
    <n v="13576445.16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1.002.32.2201071.22.01.02.22.02.100      "/>
    <n v="100"/>
    <x v="23"/>
    <s v="ACTUAL"/>
    <x v="9"/>
    <n v="0.06"/>
    <n v="7.0000000000000007E-2"/>
    <n v="7.0000000000000007E-2"/>
    <n v="7.0000000000000007E-2"/>
    <n v="215"/>
    <s v="Sobresueldo - Directivos Docentes                                                                                                                                             "/>
    <n v="1272508311.79"/>
    <n v="0"/>
    <n v="0"/>
    <n v="0"/>
    <n v="0"/>
    <n v="0"/>
    <n v="1272508311.79"/>
    <n v="264607970"/>
    <n v="264607970"/>
    <n v="264607970"/>
    <n v="264607970"/>
    <n v="1007900341.7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1.2201071.22.01.01.22.03.100         "/>
    <n v="100"/>
    <x v="23"/>
    <s v="ACTUAL"/>
    <x v="9"/>
    <n v="0.06"/>
    <n v="7.0000000000000007E-2"/>
    <n v="7.0000000000000007E-2"/>
    <n v="7.0000000000000007E-2"/>
    <n v="218"/>
    <s v="Aportes a la seguridad social en pensiones - Aporte afiliado 4% SSF                                                                                                           "/>
    <n v="2074952547.6900001"/>
    <n v="0"/>
    <n v="0"/>
    <n v="0"/>
    <n v="0"/>
    <n v="0"/>
    <n v="2074952547.6900001"/>
    <n v="0"/>
    <n v="0"/>
    <n v="0"/>
    <n v="0"/>
    <n v="2074952547.69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1.2201071.22.01.01.22.04.100         "/>
    <n v="100"/>
    <x v="23"/>
    <s v="ACTUAL"/>
    <x v="9"/>
    <n v="0.06"/>
    <n v="7.0000000000000007E-2"/>
    <n v="7.0000000000000007E-2"/>
    <n v="7.0000000000000007E-2"/>
    <n v="219"/>
    <s v="Aportes a la seguridad social en pensiones - Aporte afiliado 4% SSF - Deuda Fomag  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1.2201071.22.01.03.22.05.100         "/>
    <n v="100"/>
    <x v="23"/>
    <s v="ACTUAL"/>
    <x v="9"/>
    <n v="0.06"/>
    <n v="7.0000000000000007E-2"/>
    <n v="7.0000000000000007E-2"/>
    <n v="7.0000000000000007E-2"/>
    <n v="220"/>
    <s v="Aportes a la seguridad social en pensiones (Publica) - Adminsitrativos                                                                                                        "/>
    <n v="426108973.75"/>
    <n v="0"/>
    <n v="0"/>
    <n v="0"/>
    <n v="0"/>
    <n v="0"/>
    <n v="426108973.75"/>
    <n v="78173200"/>
    <n v="78173200"/>
    <n v="78173200"/>
    <n v="78173200"/>
    <n v="347935773.7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1.2201071.22.01.03.22.06.100         "/>
    <n v="100"/>
    <x v="23"/>
    <s v="ACTUAL"/>
    <x v="9"/>
    <n v="0.06"/>
    <n v="7.0000000000000007E-2"/>
    <n v="7.0000000000000007E-2"/>
    <n v="7.0000000000000007E-2"/>
    <n v="221"/>
    <s v="Aportes a la seguridad social en pensiones (Privada) - Adminsitrativos                                                                                                        "/>
    <n v="218476702.43000001"/>
    <n v="0"/>
    <n v="0"/>
    <n v="0"/>
    <n v="0"/>
    <n v="0"/>
    <n v="218476702.43000001"/>
    <n v="47688400"/>
    <n v="47688400"/>
    <n v="47688400"/>
    <n v="47688400"/>
    <n v="170788302.43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1.2201071.22.01.03.22.07.100         "/>
    <n v="100"/>
    <x v="23"/>
    <s v="ACTUAL"/>
    <x v="9"/>
    <n v="0.06"/>
    <n v="7.0000000000000007E-2"/>
    <n v="7.0000000000000007E-2"/>
    <n v="7.0000000000000007E-2"/>
    <n v="222"/>
    <s v="Aportes a la seguridad social en pensiones (Publica) - Viabilizada                                                                                                            "/>
    <n v="60540266.689999998"/>
    <n v="0"/>
    <n v="0"/>
    <n v="0"/>
    <n v="0"/>
    <n v="0"/>
    <n v="60540266.689999998"/>
    <n v="11231100"/>
    <n v="11231100"/>
    <n v="11231100"/>
    <n v="11231100"/>
    <n v="49309166.689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1.2201071.22.01.03.22.08.100         "/>
    <n v="100"/>
    <x v="23"/>
    <s v="ACTUAL"/>
    <x v="9"/>
    <n v="0.06"/>
    <n v="7.0000000000000007E-2"/>
    <n v="7.0000000000000007E-2"/>
    <n v="7.0000000000000007E-2"/>
    <n v="223"/>
    <s v="Aportes a la seguridad social en pensiones (Privada) - Viabilizada                                                                                                            "/>
    <n v="10681391.949999999"/>
    <n v="0"/>
    <n v="0"/>
    <n v="0"/>
    <n v="0"/>
    <n v="0"/>
    <n v="10681391.949999999"/>
    <n v="3924100"/>
    <n v="3924100"/>
    <n v="3924100"/>
    <n v="3924100"/>
    <n v="6757291.950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2.2201071.22.01.01.22.03.100         "/>
    <n v="100"/>
    <x v="23"/>
    <s v="ACTUAL"/>
    <x v="9"/>
    <n v="0.06"/>
    <n v="7.0000000000000007E-2"/>
    <n v="7.0000000000000007E-2"/>
    <n v="7.0000000000000007E-2"/>
    <n v="228"/>
    <s v="Aportes prevision social - Aporte patronal 8.5% SSF                                                                                                                           "/>
    <n v="3284767948.4200001"/>
    <n v="0"/>
    <n v="0"/>
    <n v="0"/>
    <n v="2580609478"/>
    <n v="0"/>
    <n v="704158470.41999996"/>
    <n v="0"/>
    <n v="0"/>
    <n v="0"/>
    <n v="0"/>
    <n v="704158470.41999996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2.2201071.22.01.01.22.04.100         "/>
    <n v="100"/>
    <x v="23"/>
    <s v="ACTUAL"/>
    <x v="9"/>
    <n v="0.06"/>
    <n v="7.0000000000000007E-2"/>
    <n v="7.0000000000000007E-2"/>
    <n v="7.0000000000000007E-2"/>
    <n v="229"/>
    <s v="Aportes a la seguridad social en salud - Aporte afiliado salud 4% SSF                                                                                                         "/>
    <n v="2074952548.0999999"/>
    <n v="0"/>
    <n v="0"/>
    <n v="0"/>
    <n v="0"/>
    <n v="0"/>
    <n v="2074952548.0999999"/>
    <n v="0"/>
    <n v="0"/>
    <n v="0"/>
    <n v="0"/>
    <n v="2074952548.0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2.2201071.22.01.01.22.05.100         "/>
    <n v="100"/>
    <x v="23"/>
    <s v="ACTUAL"/>
    <x v="9"/>
    <n v="0.06"/>
    <n v="7.0000000000000007E-2"/>
    <n v="7.0000000000000007E-2"/>
    <n v="7.0000000000000007E-2"/>
    <n v="230"/>
    <s v="Aportes prevision social - Aporte patronal  8.5% SSF - Deuda Fomag                                                                                                            "/>
    <n v="1000"/>
    <n v="0"/>
    <n v="0"/>
    <n v="2580609478"/>
    <n v="0"/>
    <n v="0"/>
    <n v="2580610478"/>
    <n v="967728929"/>
    <n v="967728929"/>
    <n v="967728929"/>
    <n v="967728929"/>
    <n v="161288154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2.2201071.22.01.01.22.06.100         "/>
    <n v="100"/>
    <x v="23"/>
    <s v="ACTUAL"/>
    <x v="9"/>
    <n v="0.06"/>
    <n v="7.0000000000000007E-2"/>
    <n v="7.0000000000000007E-2"/>
    <n v="7.0000000000000007E-2"/>
    <n v="231"/>
    <s v="Aportes a la seguridad social en salud - Aporte afiliado salud 4% SSF - Deuda Fomag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2.2201071.22.01.03.22.07.100         "/>
    <n v="100"/>
    <x v="23"/>
    <s v="ACTUAL"/>
    <x v="9"/>
    <n v="0.06"/>
    <n v="7.0000000000000007E-2"/>
    <n v="7.0000000000000007E-2"/>
    <n v="7.0000000000000007E-2"/>
    <n v="232"/>
    <s v="Aportes a la seguridad social en salud - Administrativos                                                                                                                      "/>
    <n v="461272465.97000003"/>
    <n v="0"/>
    <n v="0"/>
    <n v="0"/>
    <n v="0"/>
    <n v="0"/>
    <n v="461272465.97000003"/>
    <n v="89188800"/>
    <n v="89188800"/>
    <n v="89188800"/>
    <n v="89188800"/>
    <n v="372083665.97000003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2.2201071.22.01.03.22.08.100         "/>
    <n v="100"/>
    <x v="23"/>
    <s v="ACTUAL"/>
    <x v="9"/>
    <n v="0.06"/>
    <n v="7.0000000000000007E-2"/>
    <n v="7.0000000000000007E-2"/>
    <n v="7.0000000000000007E-2"/>
    <n v="233"/>
    <s v="Aportes a la seguridad social en salud - Viabilizada                                                                                                                          "/>
    <n v="50446462.700000003"/>
    <n v="0"/>
    <n v="0"/>
    <n v="0"/>
    <n v="0"/>
    <n v="0"/>
    <n v="50446462.700000003"/>
    <n v="10734400"/>
    <n v="10734400"/>
    <n v="10734400"/>
    <n v="10734400"/>
    <n v="39712062.700000003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3.2201071.22.01.01.22.05.100         "/>
    <n v="100"/>
    <x v="23"/>
    <s v="ACTUAL"/>
    <x v="9"/>
    <n v="0.06"/>
    <n v="7.0000000000000007E-2"/>
    <n v="7.0000000000000007E-2"/>
    <n v="7.0000000000000007E-2"/>
    <n v="240"/>
    <s v="Aporte patronal de cesantías -  8.33% SSF                                                                                                                                     "/>
    <n v="5776123480.4799995"/>
    <n v="0"/>
    <n v="0"/>
    <n v="0"/>
    <n v="2229998947"/>
    <n v="0"/>
    <n v="3546124533.48"/>
    <n v="0"/>
    <n v="0"/>
    <n v="0"/>
    <n v="0"/>
    <n v="3546124533.4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3.2201071.22.01.01.22.06.100         "/>
    <n v="100"/>
    <x v="23"/>
    <s v="ACTUAL"/>
    <x v="9"/>
    <n v="0.06"/>
    <n v="7.0000000000000007E-2"/>
    <n v="7.0000000000000007E-2"/>
    <n v="7.0000000000000007E-2"/>
    <n v="241"/>
    <s v="Aporte patronal de cesantías -  8.33% SSF - Deuda Fomag                                                                                                                       "/>
    <n v="1000"/>
    <n v="0"/>
    <n v="0"/>
    <n v="2229998947"/>
    <n v="0"/>
    <n v="0"/>
    <n v="2229999947"/>
    <n v="836249980"/>
    <n v="836249980"/>
    <n v="836249980"/>
    <n v="836249980"/>
    <n v="139374996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3.2201071.22.01.03.22.07.100         "/>
    <n v="100"/>
    <x v="23"/>
    <s v="ACTUAL"/>
    <x v="9"/>
    <n v="0.06"/>
    <n v="7.0000000000000007E-2"/>
    <n v="7.0000000000000007E-2"/>
    <n v="7.0000000000000007E-2"/>
    <n v="242"/>
    <s v="Aportes de cesantías - Administrativos                                                                                                                                        "/>
    <n v="514913832.33999997"/>
    <n v="0"/>
    <n v="0"/>
    <n v="0"/>
    <n v="0"/>
    <n v="0"/>
    <n v="514913832.33999997"/>
    <n v="955633"/>
    <n v="955633"/>
    <n v="955633"/>
    <n v="955633"/>
    <n v="513958199.3399999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3.2201071.22.01.03.22.08.100         "/>
    <n v="100"/>
    <x v="23"/>
    <s v="ACTUAL"/>
    <x v="9"/>
    <n v="0.06"/>
    <n v="7.0000000000000007E-2"/>
    <n v="7.0000000000000007E-2"/>
    <n v="7.0000000000000007E-2"/>
    <n v="243"/>
    <s v="Aportes de cesantías - Viabilizada                                                                                                                                            "/>
    <n v="283781102.64999998"/>
    <n v="0"/>
    <n v="0"/>
    <n v="0"/>
    <n v="0"/>
    <n v="0"/>
    <n v="283781102.64999998"/>
    <n v="0"/>
    <n v="0"/>
    <n v="0"/>
    <n v="0"/>
    <n v="283781102.64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3.2201071.22.01.03.22.09.100         "/>
    <n v="100"/>
    <x v="23"/>
    <s v="ACTUAL"/>
    <x v="9"/>
    <n v="0.06"/>
    <n v="7.0000000000000007E-2"/>
    <n v="7.0000000000000007E-2"/>
    <n v="7.0000000000000007E-2"/>
    <n v="244"/>
    <s v="Aportes de cesantías (Intereses) - Administrativos                                                                                                                            "/>
    <n v="54930032.609999999"/>
    <n v="0"/>
    <n v="0"/>
    <n v="0"/>
    <n v="0"/>
    <n v="0"/>
    <n v="54930032.609999999"/>
    <n v="0"/>
    <n v="0"/>
    <n v="0"/>
    <n v="0"/>
    <n v="54930032.60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3.2201071.22.01.03.22.10.100         "/>
    <n v="100"/>
    <x v="23"/>
    <s v="ACTUAL"/>
    <x v="9"/>
    <n v="0.06"/>
    <n v="7.0000000000000007E-2"/>
    <n v="7.0000000000000007E-2"/>
    <n v="7.0000000000000007E-2"/>
    <n v="245"/>
    <s v="Aportes de cesantías (Intereses) - Viabilizada                                                                                                                                "/>
    <n v="60635112.899999999"/>
    <n v="0"/>
    <n v="0"/>
    <n v="0"/>
    <n v="0"/>
    <n v="0"/>
    <n v="60635112.899999999"/>
    <n v="0"/>
    <n v="0"/>
    <n v="0"/>
    <n v="0"/>
    <n v="60635112.89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4.2201071.22.01.01.22.03.100         "/>
    <n v="100"/>
    <x v="23"/>
    <s v="ACTUAL"/>
    <x v="9"/>
    <n v="0.06"/>
    <n v="7.0000000000000007E-2"/>
    <n v="7.0000000000000007E-2"/>
    <n v="7.0000000000000007E-2"/>
    <n v="252"/>
    <s v="Aportes a cajas de compensación familiar - Docentes                                                                                                                           "/>
    <n v="2001448315.2"/>
    <n v="0"/>
    <n v="0"/>
    <n v="0"/>
    <n v="0"/>
    <n v="0"/>
    <n v="2001448315.2"/>
    <n v="372065700"/>
    <n v="372065700"/>
    <n v="372065700"/>
    <n v="372065700"/>
    <n v="1629382615.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4.2201071.22.01.02.22.04.100         "/>
    <n v="100"/>
    <x v="23"/>
    <s v="ACTUAL"/>
    <x v="9"/>
    <n v="0.06"/>
    <n v="7.0000000000000007E-2"/>
    <n v="7.0000000000000007E-2"/>
    <n v="7.0000000000000007E-2"/>
    <n v="253"/>
    <s v="Aportes a cajas de compensación familiar - Directivos Docentes                                                                                                                "/>
    <n v="251096731.19999999"/>
    <n v="0"/>
    <n v="0"/>
    <n v="0"/>
    <n v="0"/>
    <n v="0"/>
    <n v="251096731.19999999"/>
    <n v="47275700"/>
    <n v="47275700"/>
    <n v="47275700"/>
    <n v="47275700"/>
    <n v="203821031.1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4.2201071.22.01.03.22.05.100         "/>
    <n v="100"/>
    <x v="23"/>
    <s v="ACTUAL"/>
    <x v="9"/>
    <n v="0.06"/>
    <n v="7.0000000000000007E-2"/>
    <n v="7.0000000000000007E-2"/>
    <n v="7.0000000000000007E-2"/>
    <n v="254"/>
    <s v="Aportes a cajas de compensación familiar - Administrativos                                                                                                                    "/>
    <n v="242358236.08000001"/>
    <n v="0"/>
    <n v="0"/>
    <n v="0"/>
    <n v="0"/>
    <n v="0"/>
    <n v="242358236.08000001"/>
    <n v="46498300"/>
    <n v="46498300"/>
    <n v="46498300"/>
    <n v="46498300"/>
    <n v="195859936.08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4.2201071.22.01.03.22.06.100         "/>
    <n v="100"/>
    <x v="23"/>
    <s v="ACTUAL"/>
    <x v="9"/>
    <n v="0.06"/>
    <n v="7.0000000000000007E-2"/>
    <n v="7.0000000000000007E-2"/>
    <n v="7.0000000000000007E-2"/>
    <n v="255"/>
    <s v="Aportes a cajas de compensación familiar - Viabilizada                                                                                                                        "/>
    <n v="25376042.739999998"/>
    <n v="0"/>
    <n v="0"/>
    <n v="0"/>
    <n v="0"/>
    <n v="0"/>
    <n v="25376042.739999998"/>
    <n v="5015500"/>
    <n v="5015500"/>
    <n v="5015500"/>
    <n v="5015500"/>
    <n v="20360542.739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5.2201071.22.01.03.22.03.100         "/>
    <n v="100"/>
    <x v="23"/>
    <s v="ACTUAL"/>
    <x v="9"/>
    <n v="0.06"/>
    <n v="7.0000000000000007E-2"/>
    <n v="7.0000000000000007E-2"/>
    <n v="7.0000000000000007E-2"/>
    <n v="260"/>
    <s v="Aportes generales al sistema de riesgos laborales - Administrativos                                                                                                           "/>
    <n v="68757695.420000002"/>
    <n v="0"/>
    <n v="0"/>
    <n v="0"/>
    <n v="0"/>
    <n v="0"/>
    <n v="68757695.420000002"/>
    <n v="12837600"/>
    <n v="12837600"/>
    <n v="12837600"/>
    <n v="12837600"/>
    <n v="55920095.42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5.2201071.22.01.03.22.04.100         "/>
    <n v="100"/>
    <x v="23"/>
    <s v="ACTUAL"/>
    <x v="9"/>
    <n v="0.06"/>
    <n v="7.0000000000000007E-2"/>
    <n v="7.0000000000000007E-2"/>
    <n v="7.0000000000000007E-2"/>
    <n v="261"/>
    <s v="Aportes generales al sistema de riesgos laborales - Estudiantes                                                                                                               "/>
    <n v="114377464.08"/>
    <n v="0"/>
    <n v="0"/>
    <n v="0"/>
    <n v="0"/>
    <n v="0"/>
    <n v="114377464.08"/>
    <n v="16231600"/>
    <n v="16231600"/>
    <n v="16231600"/>
    <n v="16231600"/>
    <n v="98145864.079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5.2201071.22.01.03.22.05.100         "/>
    <n v="100"/>
    <x v="23"/>
    <s v="ACTUAL"/>
    <x v="9"/>
    <n v="0.06"/>
    <n v="7.0000000000000007E-2"/>
    <n v="7.0000000000000007E-2"/>
    <n v="7.0000000000000007E-2"/>
    <n v="262"/>
    <s v="Aportes generales al sistema de riesgos laborales - Viabilizada                                                                                                               "/>
    <n v="2827492.01"/>
    <n v="0"/>
    <n v="0"/>
    <n v="0"/>
    <n v="0"/>
    <n v="0"/>
    <n v="2827492.01"/>
    <n v="628800"/>
    <n v="628800"/>
    <n v="628800"/>
    <n v="628800"/>
    <n v="2198692.0099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6.2201071.22.01.01.22.03.100         "/>
    <n v="100"/>
    <x v="23"/>
    <s v="ACTUAL"/>
    <x v="9"/>
    <n v="0.06"/>
    <n v="7.0000000000000007E-2"/>
    <n v="7.0000000000000007E-2"/>
    <n v="7.0000000000000007E-2"/>
    <n v="267"/>
    <s v="Aportes al ICBF - Docentes                                                                                                                                                    "/>
    <n v="1501244191.2"/>
    <n v="0"/>
    <n v="0"/>
    <n v="0"/>
    <n v="0"/>
    <n v="0"/>
    <n v="1501244191.2"/>
    <n v="279089000"/>
    <n v="279089000"/>
    <n v="279089000"/>
    <n v="279089000"/>
    <n v="1222155191.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6.2201071.22.01.02.22.04.100         "/>
    <n v="100"/>
    <x v="23"/>
    <s v="ACTUAL"/>
    <x v="9"/>
    <n v="0.06"/>
    <n v="7.0000000000000007E-2"/>
    <n v="7.0000000000000007E-2"/>
    <n v="7.0000000000000007E-2"/>
    <n v="268"/>
    <s v="Aportes al ICBF - Directivos Docentes                                                                                                                                         "/>
    <n v="188335504.80000001"/>
    <n v="0"/>
    <n v="0"/>
    <n v="0"/>
    <n v="0"/>
    <n v="0"/>
    <n v="188335504.80000001"/>
    <n v="35459000"/>
    <n v="35459000"/>
    <n v="35459000"/>
    <n v="35459000"/>
    <n v="152876504.8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6.2201071.22.01.03.22.05.100         "/>
    <n v="100"/>
    <x v="23"/>
    <s v="ACTUAL"/>
    <x v="9"/>
    <n v="0.06"/>
    <n v="7.0000000000000007E-2"/>
    <n v="7.0000000000000007E-2"/>
    <n v="7.0000000000000007E-2"/>
    <n v="269"/>
    <s v="Aportes al ICBF - Administrativos                                                                                                                                             "/>
    <n v="181777341.63999999"/>
    <n v="0"/>
    <n v="0"/>
    <n v="0"/>
    <n v="0"/>
    <n v="0"/>
    <n v="181777341.63999999"/>
    <n v="34877500"/>
    <n v="34877500"/>
    <n v="34877500"/>
    <n v="34877500"/>
    <n v="146899841.63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6.2201071.22.01.03.22.06.100         "/>
    <n v="100"/>
    <x v="23"/>
    <s v="ACTUAL"/>
    <x v="9"/>
    <n v="0.06"/>
    <n v="7.0000000000000007E-2"/>
    <n v="7.0000000000000007E-2"/>
    <n v="7.0000000000000007E-2"/>
    <n v="270"/>
    <s v="Aportes al ICBF - Viabilizada                                                                                                                                                 "/>
    <n v="19035676.969999999"/>
    <n v="0"/>
    <n v="0"/>
    <n v="0"/>
    <n v="0"/>
    <n v="0"/>
    <n v="19035676.969999999"/>
    <n v="3761000"/>
    <n v="3761000"/>
    <n v="3761000"/>
    <n v="3761000"/>
    <n v="15274676.97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7.2201071.22.01.01.22.03.100         "/>
    <n v="100"/>
    <x v="23"/>
    <s v="ACTUAL"/>
    <x v="9"/>
    <n v="0.06"/>
    <n v="7.0000000000000007E-2"/>
    <n v="7.0000000000000007E-2"/>
    <n v="7.0000000000000007E-2"/>
    <n v="275"/>
    <s v="Aportes al SENA - Docentes                                                                                                                                                    "/>
    <n v="250773175.19999999"/>
    <n v="0"/>
    <n v="0"/>
    <n v="0"/>
    <n v="0"/>
    <n v="0"/>
    <n v="250773175.19999999"/>
    <n v="46623100"/>
    <n v="46623100"/>
    <n v="46623100"/>
    <n v="46623100"/>
    <n v="204150075.1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7.2201071.22.01.02.22.04.100         "/>
    <n v="100"/>
    <x v="23"/>
    <s v="ACTUAL"/>
    <x v="9"/>
    <n v="0.06"/>
    <n v="7.0000000000000007E-2"/>
    <n v="7.0000000000000007E-2"/>
    <n v="7.0000000000000007E-2"/>
    <n v="276"/>
    <s v="Aportes al SENA - Directivos Docentes                                                                                                                                         "/>
    <n v="31432792.800000001"/>
    <n v="0"/>
    <n v="0"/>
    <n v="0"/>
    <n v="0"/>
    <n v="0"/>
    <n v="31432792.800000001"/>
    <n v="5918900"/>
    <n v="5918900"/>
    <n v="5918900"/>
    <n v="5918900"/>
    <n v="25513892.80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7.2201071.22.01.03.22.05.100         "/>
    <n v="100"/>
    <x v="23"/>
    <s v="ACTUAL"/>
    <x v="9"/>
    <n v="0.06"/>
    <n v="7.0000000000000007E-2"/>
    <n v="7.0000000000000007E-2"/>
    <n v="7.0000000000000007E-2"/>
    <n v="277"/>
    <s v="Aportes al SENA - Administrativos                                                                                                                                             "/>
    <n v="30380538.539999999"/>
    <n v="0"/>
    <n v="0"/>
    <n v="0"/>
    <n v="0"/>
    <n v="0"/>
    <n v="30380538.539999999"/>
    <n v="5828100"/>
    <n v="5828100"/>
    <n v="5828100"/>
    <n v="5828100"/>
    <n v="24552438.53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7.2201071.22.01.03.22.06.100         "/>
    <n v="100"/>
    <x v="23"/>
    <s v="ACTUAL"/>
    <x v="9"/>
    <n v="0.06"/>
    <n v="7.0000000000000007E-2"/>
    <n v="7.0000000000000007E-2"/>
    <n v="7.0000000000000007E-2"/>
    <n v="278"/>
    <s v="Aportes al SENA - Viabilizada                                                                                                                                                 "/>
    <n v="3179467.1"/>
    <n v="0"/>
    <n v="0"/>
    <n v="0"/>
    <n v="0"/>
    <n v="0"/>
    <n v="3179467.1"/>
    <n v="629100"/>
    <n v="629100"/>
    <n v="629100"/>
    <n v="629100"/>
    <n v="2550367.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8.2201071.22.01.01.22.03.100         "/>
    <n v="100"/>
    <x v="23"/>
    <s v="ACTUAL"/>
    <x v="9"/>
    <n v="0.06"/>
    <n v="7.0000000000000007E-2"/>
    <n v="7.0000000000000007E-2"/>
    <n v="7.0000000000000007E-2"/>
    <n v="283"/>
    <s v="Aportes a la ESAP - Docentes                                                                                                                                                  "/>
    <n v="250787476.80000001"/>
    <n v="0"/>
    <n v="0"/>
    <n v="0"/>
    <n v="0"/>
    <n v="0"/>
    <n v="250787476.80000001"/>
    <n v="46623100"/>
    <n v="46623100"/>
    <n v="46623100"/>
    <n v="46623100"/>
    <n v="204164376.8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8.2201071.22.01.02.22.04.100         "/>
    <n v="100"/>
    <x v="23"/>
    <s v="ACTUAL"/>
    <x v="9"/>
    <n v="0.06"/>
    <n v="7.0000000000000007E-2"/>
    <n v="7.0000000000000007E-2"/>
    <n v="7.0000000000000007E-2"/>
    <n v="284"/>
    <s v="Aportes a la ESAP - Directivos Docentes                                                                                                                                       "/>
    <n v="31432792.800000001"/>
    <n v="0"/>
    <n v="0"/>
    <n v="0"/>
    <n v="0"/>
    <n v="0"/>
    <n v="31432792.800000001"/>
    <n v="5918900"/>
    <n v="5918900"/>
    <n v="5918900"/>
    <n v="5918900"/>
    <n v="25513892.800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8.2201071.22.01.03.22.05.100         "/>
    <n v="100"/>
    <x v="23"/>
    <s v="ACTUAL"/>
    <x v="9"/>
    <n v="0.06"/>
    <n v="7.0000000000000007E-2"/>
    <n v="7.0000000000000007E-2"/>
    <n v="7.0000000000000007E-2"/>
    <n v="285"/>
    <s v="Aportes a la ESAP - Administrativos                                                                                                                                           "/>
    <n v="30380538.539999999"/>
    <n v="0"/>
    <n v="0"/>
    <n v="0"/>
    <n v="0"/>
    <n v="0"/>
    <n v="30380538.539999999"/>
    <n v="5828100"/>
    <n v="5828100"/>
    <n v="5828100"/>
    <n v="5828100"/>
    <n v="24552438.53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8.2201071.22.01.03.22.06.100         "/>
    <n v="100"/>
    <x v="23"/>
    <s v="ACTUAL"/>
    <x v="9"/>
    <n v="0.06"/>
    <n v="7.0000000000000007E-2"/>
    <n v="7.0000000000000007E-2"/>
    <n v="7.0000000000000007E-2"/>
    <n v="286"/>
    <s v="Aportes a la ESAP - Viabilizada                                                                                                                                               "/>
    <n v="3179467.1"/>
    <n v="0"/>
    <n v="0"/>
    <n v="0"/>
    <n v="0"/>
    <n v="0"/>
    <n v="3179467.1"/>
    <n v="629100"/>
    <n v="629100"/>
    <n v="629100"/>
    <n v="629100"/>
    <n v="2550367.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9.2201071.22.01.01.22.03.100         "/>
    <n v="100"/>
    <x v="23"/>
    <s v="ACTUAL"/>
    <x v="9"/>
    <n v="0.06"/>
    <n v="7.0000000000000007E-2"/>
    <n v="7.0000000000000007E-2"/>
    <n v="7.0000000000000007E-2"/>
    <n v="290"/>
    <s v="Aportes a escuelas industriales e institutos técnicos - Docentes                                                                                                              "/>
    <n v="500813145.60000002"/>
    <n v="0"/>
    <n v="0"/>
    <n v="0"/>
    <n v="0"/>
    <n v="0"/>
    <n v="500813145.60000002"/>
    <n v="93116300"/>
    <n v="93116300"/>
    <n v="93116300"/>
    <n v="93116300"/>
    <n v="407696845.6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9.2201071.22.01.02.22.04.100         "/>
    <n v="100"/>
    <x v="23"/>
    <s v="ACTUAL"/>
    <x v="9"/>
    <n v="0.06"/>
    <n v="7.0000000000000007E-2"/>
    <n v="7.0000000000000007E-2"/>
    <n v="7.0000000000000007E-2"/>
    <n v="291"/>
    <s v="Aportes a escuelas industriales e institutos técnicos - Directivos Docentes                                                                                                   "/>
    <n v="62822964"/>
    <n v="0"/>
    <n v="0"/>
    <n v="0"/>
    <n v="0"/>
    <n v="0"/>
    <n v="62822964"/>
    <n v="11827600"/>
    <n v="11827600"/>
    <n v="11827600"/>
    <n v="11827600"/>
    <n v="50995364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9.2201071.22.01.03.22.05.100         "/>
    <n v="100"/>
    <x v="23"/>
    <s v="ACTUAL"/>
    <x v="9"/>
    <n v="0.06"/>
    <n v="7.0000000000000007E-2"/>
    <n v="7.0000000000000007E-2"/>
    <n v="7.0000000000000007E-2"/>
    <n v="292"/>
    <s v="Aportes a escuelas industriales e institutos técnicos - Administrativos                                                                                                       "/>
    <n v="60644988.560000002"/>
    <n v="0"/>
    <n v="0"/>
    <n v="0"/>
    <n v="0"/>
    <n v="0"/>
    <n v="60644988.560000002"/>
    <n v="11642100"/>
    <n v="11642100"/>
    <n v="11642100"/>
    <n v="11642100"/>
    <n v="49002888.56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2.009.2201071.22.01.03.22.06.100         "/>
    <n v="100"/>
    <x v="23"/>
    <s v="ACTUAL"/>
    <x v="9"/>
    <n v="0.06"/>
    <n v="7.0000000000000007E-2"/>
    <n v="7.0000000000000007E-2"/>
    <n v="7.0000000000000007E-2"/>
    <n v="293"/>
    <s v="Aportes a escuelas industriales e institutos técnicos - Viabilizada                                                                                                           "/>
    <n v="6352744.7300000004"/>
    <n v="0"/>
    <n v="0"/>
    <n v="0"/>
    <n v="0"/>
    <n v="0"/>
    <n v="6352744.7300000004"/>
    <n v="1254900"/>
    <n v="1254900"/>
    <n v="1254900"/>
    <n v="1254900"/>
    <n v="5097844.7300000004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01.01.2201071.22.01.01.22.03.100      "/>
    <n v="100"/>
    <x v="23"/>
    <s v="ACTUAL"/>
    <x v="9"/>
    <n v="0.06"/>
    <n v="7.0000000000000007E-2"/>
    <n v="7.0000000000000007E-2"/>
    <n v="7.0000000000000007E-2"/>
    <n v="298"/>
    <s v="Vacaciones - Docentes                                                                                                                                                         "/>
    <n v="5360529663.75"/>
    <n v="0"/>
    <n v="0"/>
    <n v="0"/>
    <n v="0"/>
    <n v="0"/>
    <n v="5360529663.75"/>
    <n v="639365942"/>
    <n v="639365942"/>
    <n v="639365942"/>
    <n v="639365942"/>
    <n v="4721163721.7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01.01.2201071.22.01.02.22.04.100      "/>
    <n v="100"/>
    <x v="23"/>
    <s v="ACTUAL"/>
    <x v="9"/>
    <n v="0.06"/>
    <n v="7.0000000000000007E-2"/>
    <n v="7.0000000000000007E-2"/>
    <n v="7.0000000000000007E-2"/>
    <n v="299"/>
    <s v="Vacaciones - Directivos Docentes                                                                                                                                              "/>
    <n v="531269452.06"/>
    <n v="0"/>
    <n v="0"/>
    <n v="0"/>
    <n v="0"/>
    <n v="0"/>
    <n v="531269452.06"/>
    <n v="68047687"/>
    <n v="68047687"/>
    <n v="68047687"/>
    <n v="68047687"/>
    <n v="463221765.06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01.01.2201071.22.01.03.22.05.100      "/>
    <n v="100"/>
    <x v="23"/>
    <s v="ACTUAL"/>
    <x v="9"/>
    <n v="0.06"/>
    <n v="7.0000000000000007E-2"/>
    <n v="7.0000000000000007E-2"/>
    <n v="7.0000000000000007E-2"/>
    <n v="300"/>
    <s v="Vacaciones - Administrativos                                                                                                                                                  "/>
    <n v="274569031.36000001"/>
    <n v="0"/>
    <n v="0"/>
    <n v="0"/>
    <n v="0"/>
    <n v="0"/>
    <n v="274569031.36000001"/>
    <n v="44569191"/>
    <n v="44569191"/>
    <n v="44569191"/>
    <n v="44569191"/>
    <n v="229999840.3600000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01.01.2201071.22.01.03.22.06.100      "/>
    <n v="100"/>
    <x v="23"/>
    <s v="ACTUAL"/>
    <x v="9"/>
    <n v="0.06"/>
    <n v="7.0000000000000007E-2"/>
    <n v="7.0000000000000007E-2"/>
    <n v="7.0000000000000007E-2"/>
    <n v="301"/>
    <s v="Vacaciones - Viablizada                                                                                                                                                       "/>
    <n v="44755312.869999997"/>
    <n v="0"/>
    <n v="0"/>
    <n v="0"/>
    <n v="0"/>
    <n v="0"/>
    <n v="44755312.869999997"/>
    <n v="0"/>
    <n v="0"/>
    <n v="0"/>
    <n v="0"/>
    <n v="44755312.86999999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01.03.2201071.22.01.03.22.03.100      "/>
    <n v="100"/>
    <x v="23"/>
    <s v="ACTUAL"/>
    <x v="9"/>
    <n v="0.06"/>
    <n v="7.0000000000000007E-2"/>
    <n v="7.0000000000000007E-2"/>
    <n v="7.0000000000000007E-2"/>
    <n v="306"/>
    <s v="Bonificación especial de recreación - Administrativos                                                                                                                         "/>
    <n v="23090918.359999999"/>
    <n v="0"/>
    <n v="0"/>
    <n v="0"/>
    <n v="0"/>
    <n v="0"/>
    <n v="23090918.359999999"/>
    <n v="3849108"/>
    <n v="3849108"/>
    <n v="3849108"/>
    <n v="3849108"/>
    <n v="19241810.359999999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01.03.2201071.22.01.03.22.04.100      "/>
    <n v="100"/>
    <x v="23"/>
    <s v="ACTUAL"/>
    <x v="9"/>
    <n v="0.06"/>
    <n v="7.0000000000000007E-2"/>
    <n v="7.0000000000000007E-2"/>
    <n v="7.0000000000000007E-2"/>
    <n v="307"/>
    <s v="Bonificación especial de recreación - Viabilizada                                                                                                                             "/>
    <n v="3797858.05"/>
    <n v="0"/>
    <n v="0"/>
    <n v="0"/>
    <n v="0"/>
    <n v="0"/>
    <n v="3797858.05"/>
    <n v="0"/>
    <n v="0"/>
    <n v="0"/>
    <n v="0"/>
    <n v="3797858.05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98.2201071.22.01.01.22.01.100         "/>
    <n v="100"/>
    <x v="23"/>
    <s v="ACTUAL"/>
    <x v="9"/>
    <n v="0.06"/>
    <n v="7.0000000000000007E-2"/>
    <n v="7.0000000000000007E-2"/>
    <n v="7.0000000000000007E-2"/>
    <n v="310"/>
    <s v="Bonificación por compensación - Docentes                                                                                                                                      "/>
    <n v="940787245.14999998"/>
    <n v="0"/>
    <n v="0"/>
    <n v="0"/>
    <n v="0"/>
    <n v="0"/>
    <n v="940787245.14999998"/>
    <n v="0"/>
    <n v="0"/>
    <n v="0"/>
    <n v="0"/>
    <n v="940787245.14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098.2201071.22.01.02.22.02.100         "/>
    <n v="100"/>
    <x v="23"/>
    <s v="ACTUAL"/>
    <x v="9"/>
    <n v="0.06"/>
    <n v="7.0000000000000007E-2"/>
    <n v="7.0000000000000007E-2"/>
    <n v="7.0000000000000007E-2"/>
    <n v="311"/>
    <s v="Bonificación por compensación - Directivos Docentes                                                                                                                           "/>
    <n v="93525684.189999998"/>
    <n v="0"/>
    <n v="0"/>
    <n v="0"/>
    <n v="0"/>
    <n v="0"/>
    <n v="93525684.189999998"/>
    <n v="0"/>
    <n v="0"/>
    <n v="0"/>
    <n v="0"/>
    <n v="93525684.189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101.2201071.22.01.01.22.01.100         "/>
    <n v="100"/>
    <x v="23"/>
    <s v="ACTUAL"/>
    <x v="9"/>
    <n v="0.06"/>
    <n v="7.0000000000000007E-2"/>
    <n v="7.0000000000000007E-2"/>
    <n v="7.0000000000000007E-2"/>
    <n v="312"/>
    <s v="Bonificación Zona de Difícil Acceso docentes Prescolar, Básica y Media - Docentes                                                                                             "/>
    <n v="63143890.490000002"/>
    <n v="0"/>
    <n v="0"/>
    <n v="0"/>
    <n v="0"/>
    <n v="0"/>
    <n v="63143890.490000002"/>
    <n v="11791837"/>
    <n v="11791837"/>
    <n v="11791837"/>
    <n v="11791837"/>
    <n v="51352053.49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101.2201071.22.01.02.22.02.100         "/>
    <n v="100"/>
    <x v="23"/>
    <s v="ACTUAL"/>
    <x v="9"/>
    <n v="0.06"/>
    <n v="7.0000000000000007E-2"/>
    <n v="7.0000000000000007E-2"/>
    <n v="7.0000000000000007E-2"/>
    <n v="313"/>
    <s v="Bonificación Zona de Difícil Acceso docentes Prescolar, Básica y Media - Directivos Docentes                                                                                  "/>
    <n v="7069759.4900000002"/>
    <n v="0"/>
    <n v="0"/>
    <n v="0"/>
    <n v="0"/>
    <n v="0"/>
    <n v="7069759.4900000002"/>
    <n v="1240718"/>
    <n v="1240718"/>
    <n v="1240718"/>
    <n v="1240718"/>
    <n v="5829041.4900000002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102.2201071.22.01.01.22.01.100         "/>
    <n v="100"/>
    <x v="23"/>
    <s v="ACTUAL"/>
    <x v="9"/>
    <n v="0.06"/>
    <n v="7.0000000000000007E-2"/>
    <n v="7.0000000000000007E-2"/>
    <n v="7.0000000000000007E-2"/>
    <n v="314"/>
    <s v="Bonificación Grado 14 docentes Prescolar, Básica y Media - Docentes                                                                                                           "/>
    <n v="363153909"/>
    <n v="0"/>
    <n v="0"/>
    <n v="0"/>
    <n v="0"/>
    <n v="0"/>
    <n v="363153909"/>
    <n v="245104602"/>
    <n v="245104602"/>
    <n v="245104602"/>
    <n v="245104602"/>
    <n v="118049307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1.01.03.102.2201071.22.01.02.22.02.100         "/>
    <n v="100"/>
    <x v="23"/>
    <s v="ACTUAL"/>
    <x v="9"/>
    <n v="0.06"/>
    <n v="7.0000000000000007E-2"/>
    <n v="7.0000000000000007E-2"/>
    <n v="7.0000000000000007E-2"/>
    <n v="315"/>
    <s v="Bonificación Grado 14 docentes Prescolar, Básica y Media - Directivos Docentes                                                                                                "/>
    <n v="67386855.189999998"/>
    <n v="0"/>
    <n v="0"/>
    <n v="0"/>
    <n v="0"/>
    <n v="0"/>
    <n v="67386855.189999998"/>
    <n v="25670005"/>
    <n v="25670005"/>
    <n v="25670005"/>
    <n v="25670005"/>
    <n v="41716850.189999998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1.001                  "/>
    <n v="1"/>
    <x v="3"/>
    <s v="ACTUAL"/>
    <x v="2"/>
    <n v="0.05"/>
    <n v="0.05"/>
    <n v="0.05"/>
    <n v="0.05"/>
    <n v="476"/>
    <s v="Servicio educativo - Transporte Escolar                                                                                                                                       "/>
    <n v="0"/>
    <n v="0"/>
    <n v="0"/>
    <n v="91751269"/>
    <n v="0"/>
    <n v="0"/>
    <n v="91751269"/>
    <n v="76963931.569999993"/>
    <n v="76963931.569999993"/>
    <n v="76522843"/>
    <n v="76522843"/>
    <n v="14787337.43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1.03.22.53.100         "/>
    <n v="100"/>
    <x v="23"/>
    <s v="ACTUAL"/>
    <x v="9"/>
    <n v="0.06"/>
    <n v="7.0000000000000007E-2"/>
    <n v="7.0000000000000007E-2"/>
    <n v="7.0000000000000007E-2"/>
    <n v="435"/>
    <s v="Servicios para la comunidad, sociales y personales - Otros Gastos Administrativos  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1.130                  "/>
    <n v="130"/>
    <x v="24"/>
    <s v="ACTUAL"/>
    <x v="9"/>
    <n v="0.06"/>
    <n v="7.0000000000000007E-2"/>
    <n v="7.0000000000000007E-2"/>
    <n v="7.0000000000000007E-2"/>
    <n v="475"/>
    <s v="Servicio educativo - Transporte Escolar                                                                                                                                       "/>
    <n v="0"/>
    <n v="0"/>
    <n v="0"/>
    <n v="73036068.430000007"/>
    <n v="0"/>
    <n v="0"/>
    <n v="73036068.430000007"/>
    <n v="73036068.430000007"/>
    <n v="14787337.43"/>
    <n v="0"/>
    <n v="0"/>
    <n v="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7.01.22.54.001         "/>
    <n v="1"/>
    <x v="3"/>
    <s v="ACTUAL"/>
    <x v="2"/>
    <n v="0.05"/>
    <n v="0.05"/>
    <n v="0.05"/>
    <n v="0.05"/>
    <n v="436"/>
    <s v="Servicio educativo - (Servicios Públicos)                                                                                                                                     "/>
    <n v="400000000"/>
    <n v="0"/>
    <n v="0"/>
    <n v="0"/>
    <n v="91751269"/>
    <n v="0"/>
    <n v="308248731"/>
    <n v="130000000"/>
    <n v="130000000"/>
    <n v="130000000"/>
    <n v="130000000"/>
    <n v="178248731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7.01.22.55.130         "/>
    <n v="130"/>
    <x v="24"/>
    <s v="ACTUAL"/>
    <x v="9"/>
    <n v="0.06"/>
    <n v="7.0000000000000007E-2"/>
    <n v="7.0000000000000007E-2"/>
    <n v="7.0000000000000007E-2"/>
    <n v="437"/>
    <s v="Servicio educativo - (Servicios Publicos)                                                                                                                                     "/>
    <n v="643081575.69000006"/>
    <n v="0"/>
    <n v="0"/>
    <n v="0"/>
    <n v="0"/>
    <n v="0"/>
    <n v="643081575.69000006"/>
    <n v="643081575.69000006"/>
    <n v="6566116"/>
    <n v="6566116"/>
    <n v="6566116"/>
    <n v="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7.01.22.94.305         "/>
    <n v="305"/>
    <x v="35"/>
    <s v="ANTERIOR"/>
    <x v="9"/>
    <n v="0"/>
    <n v="0"/>
    <n v="0"/>
    <n v="0"/>
    <n v="496"/>
    <s v="Servicio educativo - (Servicios Publicos)                                                                                                                                     "/>
    <n v="0"/>
    <n v="82063796"/>
    <n v="0"/>
    <n v="0"/>
    <n v="0"/>
    <n v="0"/>
    <n v="82063796"/>
    <n v="82063796"/>
    <n v="50972303"/>
    <n v="50972303"/>
    <n v="50972303"/>
    <n v="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7.01.22.97.307         "/>
    <n v="307"/>
    <x v="36"/>
    <s v="ANTERIOR"/>
    <x v="9"/>
    <n v="0"/>
    <n v="0"/>
    <n v="0"/>
    <n v="0"/>
    <n v="499"/>
    <s v="Servicio educativo - (Servicios Publicos)                                                                                                                                     "/>
    <n v="0"/>
    <n v="15473097"/>
    <n v="0"/>
    <n v="0"/>
    <n v="0"/>
    <n v="0"/>
    <n v="15473097"/>
    <n v="15473097"/>
    <n v="8947000"/>
    <n v="8947000"/>
    <n v="8947000"/>
    <n v="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07.01.22.98.308         "/>
    <n v="308"/>
    <x v="37"/>
    <s v="ANTERIOR"/>
    <x v="9"/>
    <n v="0"/>
    <n v="0"/>
    <n v="0"/>
    <n v="0"/>
    <n v="500"/>
    <s v="Servicio educativo - (Servicios Publicos)                                                                                                                                     "/>
    <n v="0"/>
    <n v="40167"/>
    <n v="0"/>
    <n v="0"/>
    <n v="0"/>
    <n v="0"/>
    <n v="40167"/>
    <n v="40167"/>
    <n v="0"/>
    <n v="0"/>
    <n v="0"/>
    <n v="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09.2201071.22.93.237                  "/>
    <n v="237"/>
    <x v="38"/>
    <s v="ANTERIOR"/>
    <x v="3"/>
    <n v="0"/>
    <n v="0"/>
    <n v="0"/>
    <n v="0"/>
    <n v="493"/>
    <s v="Servicios para la comunidad, sociales y personales - Otros Gastos                                                                                                             "/>
    <n v="0"/>
    <n v="27840000"/>
    <n v="0"/>
    <n v="0"/>
    <n v="0"/>
    <n v="0"/>
    <n v="27840000"/>
    <n v="0"/>
    <n v="0"/>
    <n v="0"/>
    <n v="0"/>
    <n v="27840000"/>
  </r>
  <r>
    <n v="22"/>
    <x v="4"/>
    <n v="2201"/>
    <s v="Calidad, cobertura y fortalecimiento de la educacion inicial, prescolar, basica y media                                                                   "/>
    <n v="2201071"/>
    <s v="Servicio educativo                                                                                                                               "/>
    <s v="2.3.2.02.02.010.2201071.22.01.03.22.01.100         "/>
    <n v="100"/>
    <x v="23"/>
    <s v="ACTUAL"/>
    <x v="9"/>
    <n v="0.06"/>
    <n v="7.0000000000000007E-2"/>
    <n v="7.0000000000000007E-2"/>
    <n v="7.0000000000000007E-2"/>
    <n v="469"/>
    <s v="Viaticos funcionarios en comisión - Viabilizada                                    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</r>
  <r>
    <n v="23"/>
    <x v="5"/>
    <n v="2302"/>
    <s v="Fomento del desarrollo de aplicaciones, software y contenidos para impulsar la apropiacion de las Tecnologias de la Informacion y las Comunicaciones (TIC)"/>
    <n v="2302024"/>
    <s v="Servicio de asistencia tecnica para la implementacion de la Estrategia de Gobierno digital                                                       "/>
    <s v="2.3.2.02.02.008.2302024.16.07.032                  "/>
    <n v="32"/>
    <x v="0"/>
    <s v="ACTUAL"/>
    <x v="0"/>
    <n v="0.06"/>
    <n v="7.0000000000000007E-2"/>
    <n v="7.0000000000000007E-2"/>
    <n v="7.0000000000000007E-2"/>
    <n v="333"/>
    <s v="Servicio de asistencia técnica para la implementación de la Estrategia de Gobierno digital                                                                                    "/>
    <n v="40000000"/>
    <n v="0"/>
    <n v="0"/>
    <n v="0"/>
    <n v="0"/>
    <n v="0"/>
    <n v="40000000"/>
    <n v="0"/>
    <n v="0"/>
    <n v="0"/>
    <n v="0"/>
    <n v="40000000"/>
  </r>
  <r>
    <n v="23"/>
    <x v="5"/>
    <n v="2302"/>
    <s v="Fomento del desarrollo de aplicaciones, software y contenidos para impulsar la apropiacion de las Tecnologias de la Informacion y las Comunicaciones (TIC)"/>
    <n v="2302024"/>
    <s v="Servicio de asistencia tecnica para la implementacion de la Estrategia de Gobierno digital                                                       "/>
    <s v="2.3.2.02.02.008.2302024.16.08.001                  "/>
    <n v="1"/>
    <x v="3"/>
    <s v="ACTUAL"/>
    <x v="2"/>
    <n v="0.05"/>
    <n v="0.05"/>
    <n v="0.05"/>
    <n v="0.05"/>
    <n v="474"/>
    <s v="Servicio de asistencia técnica para la implementación de la Estrategia de Gobierno digital                                                                                    "/>
    <n v="0"/>
    <n v="0"/>
    <n v="0"/>
    <n v="15000000"/>
    <n v="0"/>
    <n v="0"/>
    <n v="15000000"/>
    <n v="0"/>
    <n v="0"/>
    <n v="0"/>
    <n v="0"/>
    <n v="15000000"/>
  </r>
  <r>
    <n v="24"/>
    <x v="6"/>
    <n v="2402"/>
    <s v="Infraestructura red vial regional                                                                                                                         "/>
    <n v="2402045"/>
    <s v="Via terciaria rehabilitada                                                                                                                       "/>
    <s v="2.3.2.02.02.008.2402045.16.08.001                  "/>
    <n v="1"/>
    <x v="3"/>
    <s v="ACTUAL"/>
    <x v="2"/>
    <n v="0.05"/>
    <n v="0.05"/>
    <n v="0.05"/>
    <n v="0.05"/>
    <n v="334"/>
    <s v="Vía terciaria rehabilitada                                                                                                                                                    "/>
    <n v="1600000000"/>
    <n v="0"/>
    <n v="0"/>
    <n v="0"/>
    <n v="0"/>
    <n v="0"/>
    <n v="1600000000"/>
    <n v="0"/>
    <n v="0"/>
    <n v="0"/>
    <n v="0"/>
    <n v="1600000000"/>
  </r>
  <r>
    <n v="24"/>
    <x v="6"/>
    <n v="2402"/>
    <s v="Infraestructura red vial regional                                                                                                                         "/>
    <n v="2402045"/>
    <s v="Via terciaria rehabilitada                                                                                                                       "/>
    <s v="2.3.2.02.02.008.2402045.16.09.032                  "/>
    <n v="32"/>
    <x v="0"/>
    <s v="ACTUAL"/>
    <x v="0"/>
    <n v="0.06"/>
    <n v="7.0000000000000007E-2"/>
    <n v="7.0000000000000007E-2"/>
    <n v="7.0000000000000007E-2"/>
    <n v="335"/>
    <s v="Vía terciaria rehabilitada                                                                                                                                                    "/>
    <n v="148785000"/>
    <n v="0"/>
    <n v="0"/>
    <n v="0"/>
    <n v="0"/>
    <n v="0"/>
    <n v="148785000"/>
    <n v="0"/>
    <n v="0"/>
    <n v="0"/>
    <n v="0"/>
    <n v="148785000"/>
  </r>
  <r>
    <n v="24"/>
    <x v="6"/>
    <n v="2402"/>
    <s v="Infraestructura red vial regional                                                                                                                         "/>
    <n v="2402107"/>
    <s v="Servicio de asistencia tecnica en infraestructura y Servicio de la red vial regional                                                             "/>
    <s v="2.3.2.02.02.008.2402107.16.10.001                  "/>
    <n v="1"/>
    <x v="3"/>
    <s v="ACTUAL"/>
    <x v="2"/>
    <n v="0.05"/>
    <n v="0.05"/>
    <n v="0.05"/>
    <n v="0.05"/>
    <n v="336"/>
    <s v="Servicio de asistencia técnica en infraestructura y Servicio de la red vial regional                                                                                          "/>
    <n v="535800000"/>
    <n v="0"/>
    <n v="0"/>
    <n v="0"/>
    <n v="0"/>
    <n v="0"/>
    <n v="535800000"/>
    <n v="535800000"/>
    <n v="147000000"/>
    <n v="0"/>
    <n v="0"/>
    <n v="0"/>
  </r>
  <r>
    <n v="24"/>
    <x v="6"/>
    <n v="2402"/>
    <s v="Infraestructura red vial regional                                                                                                                         "/>
    <n v="2402116"/>
    <s v="Via urbana rehabilitada                                                                                                                          "/>
    <s v="2.3.2.02.02.008.2402116.16.11.001                  "/>
    <n v="1"/>
    <x v="3"/>
    <s v="ACTUAL"/>
    <x v="2"/>
    <n v="0.05"/>
    <n v="0.05"/>
    <n v="0.05"/>
    <n v="0.05"/>
    <n v="337"/>
    <s v="Vía urbana rehabilitada                                                                                                                                                       "/>
    <n v="1121695965.2"/>
    <n v="0"/>
    <n v="0"/>
    <n v="0"/>
    <n v="0"/>
    <n v="0"/>
    <n v="1121695965.2"/>
    <n v="0"/>
    <n v="0"/>
    <n v="0"/>
    <n v="0"/>
    <n v="1121695965.2"/>
  </r>
  <r>
    <n v="24"/>
    <x v="6"/>
    <n v="2402"/>
    <s v="Infraestructura red vial regional                                                                                                                         "/>
    <n v="2402116"/>
    <s v="Via urbana rehabilitada                                                                                                                          "/>
    <s v="2.3.2.02.02.008.2402116.16.12.032                  "/>
    <n v="32"/>
    <x v="0"/>
    <s v="ACTUAL"/>
    <x v="0"/>
    <n v="0.06"/>
    <n v="7.0000000000000007E-2"/>
    <n v="7.0000000000000007E-2"/>
    <n v="7.0000000000000007E-2"/>
    <n v="338"/>
    <s v="Vía urbana rehabilitada                                                                                                                                                       "/>
    <n v="878304034.76999998"/>
    <n v="0"/>
    <n v="0"/>
    <n v="0"/>
    <n v="0"/>
    <n v="0"/>
    <n v="878304034.76999998"/>
    <n v="0"/>
    <n v="0"/>
    <n v="0"/>
    <n v="0"/>
    <n v="878304034.76999998"/>
  </r>
  <r>
    <n v="24"/>
    <x v="6"/>
    <n v="2402"/>
    <s v="Infraestructura red vial regional                                                                                                                         "/>
    <n v="2402116"/>
    <s v="Via urbana rehabilitada                                                                                                                          "/>
    <s v="2.3.2.02.02.008.2402116.16.70.125                  "/>
    <n v="125"/>
    <x v="39"/>
    <s v="ANTERIOR"/>
    <x v="3"/>
    <n v="0"/>
    <n v="0"/>
    <n v="0"/>
    <n v="0"/>
    <n v="553"/>
    <s v="Vía urbana rehabilitada                                                                                                                                                       "/>
    <n v="0"/>
    <n v="110445501.66"/>
    <n v="0"/>
    <n v="0"/>
    <n v="0"/>
    <n v="0"/>
    <n v="110445501.66"/>
    <n v="0"/>
    <n v="0"/>
    <n v="0"/>
    <n v="0"/>
    <n v="110445501.66"/>
  </r>
  <r>
    <n v="24"/>
    <x v="6"/>
    <n v="2409"/>
    <s v="Seguridad de transporte                                                                                                                                   "/>
    <n v="2409002"/>
    <s v="Servicio de sensibilizacion a usuarios de los sistemas de transporte, en relacion con la seguridad al desplazarse                                "/>
    <s v="2.3.2.02.02.008.2409002.16.13.027                  "/>
    <n v="27"/>
    <x v="40"/>
    <s v="ACTUAL"/>
    <x v="3"/>
    <n v="0.05"/>
    <n v="0.05"/>
    <n v="0.05"/>
    <n v="0.05"/>
    <n v="339"/>
    <s v="Servicio de sensibilización a usuarios de los sistemas de transporte, en relación con la seguridad al desplazarse                                                             "/>
    <n v="310270527"/>
    <n v="0"/>
    <n v="0"/>
    <n v="0"/>
    <n v="0"/>
    <n v="0"/>
    <n v="310270527"/>
    <n v="0"/>
    <n v="0"/>
    <n v="0"/>
    <n v="0"/>
    <n v="310270527"/>
  </r>
  <r>
    <n v="24"/>
    <x v="6"/>
    <n v="2409"/>
    <s v="Seguridad de transporte                                                                                                                                   "/>
    <n v="2409003"/>
    <s v="Infraestructura de transporte para la seguridad vial mejorada                                                                                    "/>
    <s v="2.3.2.02.02.008.2409003.16.14.027                  "/>
    <n v="27"/>
    <x v="40"/>
    <s v="ACTUAL"/>
    <x v="3"/>
    <n v="0.05"/>
    <n v="0.05"/>
    <n v="0.05"/>
    <n v="0.05"/>
    <n v="340"/>
    <s v="Infraestructura de transporte para la seguridad vial mejorada                                                                                                                 "/>
    <n v="200000000"/>
    <n v="0"/>
    <n v="0"/>
    <n v="0"/>
    <n v="0"/>
    <n v="0"/>
    <n v="200000000"/>
    <n v="0"/>
    <n v="0"/>
    <n v="0"/>
    <n v="0"/>
    <n v="200000000"/>
  </r>
  <r>
    <n v="24"/>
    <x v="6"/>
    <n v="2409"/>
    <s v="Seguridad de transporte                                                                                                                                   "/>
    <n v="2409007"/>
    <s v="Servicio de asistencia tecnica en temas de seguridad de transporte                                                                               "/>
    <s v="2.3.2.02.02.008.2409007.16.15.027                  "/>
    <n v="27"/>
    <x v="40"/>
    <s v="ACTUAL"/>
    <x v="3"/>
    <n v="0.05"/>
    <n v="0.05"/>
    <n v="0.05"/>
    <n v="0.05"/>
    <n v="341"/>
    <s v="Servicio de asistencia técnica en temas de seguridad de transporte                                                                                                            "/>
    <n v="595725388.28999996"/>
    <n v="0"/>
    <n v="0"/>
    <n v="0"/>
    <n v="0"/>
    <n v="0"/>
    <n v="595725388.28999996"/>
    <n v="329000000"/>
    <n v="0"/>
    <n v="0"/>
    <n v="0"/>
    <n v="266725388.28999999"/>
  </r>
  <r>
    <n v="24"/>
    <x v="6"/>
    <n v="2409"/>
    <s v="Seguridad de transporte                                                                                                                                   "/>
    <n v="2409011"/>
    <s v="Servicio de control a la seguridad vial                                                                                                          "/>
    <s v="2.3.2.02.02.008.2409011.16.16.027                  "/>
    <n v="27"/>
    <x v="40"/>
    <s v="ACTUAL"/>
    <x v="3"/>
    <n v="0.05"/>
    <n v="0.05"/>
    <n v="0.05"/>
    <n v="0.05"/>
    <n v="342"/>
    <s v="Servicio de control a la seguridad vial                                       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</r>
  <r>
    <n v="24"/>
    <x v="6"/>
    <n v="2409"/>
    <s v="Seguridad de transporte                                                                                                                                   "/>
    <n v="2409013"/>
    <s v="Infraestructura de transporte para la seguridad vial                                                                                             "/>
    <s v="2.3.2.02.02.008.2409013.16.17.027                  "/>
    <n v="27"/>
    <x v="40"/>
    <s v="ACTUAL"/>
    <x v="3"/>
    <n v="0.05"/>
    <n v="0.05"/>
    <n v="0.05"/>
    <n v="0.05"/>
    <n v="343"/>
    <s v="Infraestructura de transporte para la seguridad vial                                                                                                                          "/>
    <n v="300000000"/>
    <n v="0"/>
    <n v="0"/>
    <n v="0"/>
    <n v="0"/>
    <n v="0"/>
    <n v="300000000"/>
    <n v="0"/>
    <n v="0"/>
    <n v="0"/>
    <n v="0"/>
    <n v="300000000"/>
  </r>
  <r>
    <n v="24"/>
    <x v="6"/>
    <n v="2409"/>
    <s v="Seguridad de transporte                                                                                                                                   "/>
    <n v="2409013"/>
    <s v="Infraestructura de transporte para la seguridad vial                                                                                             "/>
    <s v="2.3.2.02.02.008.2409013.16.68.346                  "/>
    <n v="346"/>
    <x v="41"/>
    <s v="ANTERIOR"/>
    <x v="3"/>
    <n v="0"/>
    <n v="0"/>
    <n v="0"/>
    <n v="0"/>
    <n v="550"/>
    <s v="Infraestructura de transporte para la seguridad vial                                                                                                                          "/>
    <n v="0"/>
    <n v="776419428.66999996"/>
    <n v="0"/>
    <n v="0"/>
    <n v="0"/>
    <n v="0"/>
    <n v="776419428.66999996"/>
    <n v="0"/>
    <n v="0"/>
    <n v="0"/>
    <n v="0"/>
    <n v="776419428.66999996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1.001.01.3201007.16.08.032               "/>
    <n v="32"/>
    <x v="0"/>
    <s v="ACTUAL"/>
    <x v="0"/>
    <n v="0.06"/>
    <n v="7.0000000000000007E-2"/>
    <n v="7.0000000000000007E-2"/>
    <n v="7.0000000000000007E-2"/>
    <n v="167"/>
    <s v="Sueldo básico - Ambiental                                                                                                                                                     "/>
    <n v="145936009.31999999"/>
    <n v="0"/>
    <n v="0"/>
    <n v="0"/>
    <n v="0"/>
    <n v="0"/>
    <n v="145936009.31999999"/>
    <n v="16936718"/>
    <n v="16936718"/>
    <n v="16936718"/>
    <n v="16936718"/>
    <n v="128999291.31999999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1.001.06.3201007.16.07.032               "/>
    <n v="32"/>
    <x v="0"/>
    <s v="ACTUAL"/>
    <x v="0"/>
    <n v="0.06"/>
    <n v="7.0000000000000007E-2"/>
    <n v="7.0000000000000007E-2"/>
    <n v="7.0000000000000007E-2"/>
    <n v="184"/>
    <s v="Prima de servicio - Ambiental                                                                                                                                                 "/>
    <n v="6435373"/>
    <n v="0"/>
    <n v="0"/>
    <n v="0"/>
    <n v="0"/>
    <n v="0"/>
    <n v="6435373"/>
    <n v="869371"/>
    <n v="869371"/>
    <n v="869371"/>
    <n v="869371"/>
    <n v="5566002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1.001.07.3201007.16.05.032               "/>
    <n v="32"/>
    <x v="0"/>
    <s v="ACTUAL"/>
    <x v="0"/>
    <n v="0.06"/>
    <n v="7.0000000000000007E-2"/>
    <n v="7.0000000000000007E-2"/>
    <n v="7.0000000000000007E-2"/>
    <n v="190"/>
    <s v="Bonificación por servicios prestados - Ambiental                                                                                                                              "/>
    <n v="4256466"/>
    <n v="0"/>
    <n v="0"/>
    <n v="0"/>
    <n v="0"/>
    <n v="0"/>
    <n v="4256466"/>
    <n v="1356817"/>
    <n v="1356817"/>
    <n v="1356817"/>
    <n v="1356817"/>
    <n v="2899649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1.001.08.01.3201007.16.07.032            "/>
    <n v="32"/>
    <x v="0"/>
    <s v="ACTUAL"/>
    <x v="0"/>
    <n v="0.06"/>
    <n v="7.0000000000000007E-2"/>
    <n v="7.0000000000000007E-2"/>
    <n v="7.0000000000000007E-2"/>
    <n v="198"/>
    <s v="Prima de navidad - Ambiental                                                                                                                                                  "/>
    <n v="13433128"/>
    <n v="0"/>
    <n v="0"/>
    <n v="0"/>
    <n v="0"/>
    <n v="0"/>
    <n v="13433128"/>
    <n v="75207"/>
    <n v="75207"/>
    <n v="75207"/>
    <n v="75207"/>
    <n v="13357921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1.001.08.02.3201007.16.07.032            "/>
    <n v="32"/>
    <x v="0"/>
    <s v="ACTUAL"/>
    <x v="0"/>
    <n v="0.06"/>
    <n v="7.0000000000000007E-2"/>
    <n v="7.0000000000000007E-2"/>
    <n v="7.0000000000000007E-2"/>
    <n v="206"/>
    <s v="Prima de vacaciones - Ambiental                                                                                                                                               "/>
    <n v="4569694.7"/>
    <n v="0"/>
    <n v="0"/>
    <n v="0"/>
    <n v="0"/>
    <n v="0"/>
    <n v="4569694.7"/>
    <n v="2267613"/>
    <n v="2267613"/>
    <n v="2267613"/>
    <n v="2267613"/>
    <n v="2302081.7000000002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1.3201007.16.09.032                  "/>
    <n v="32"/>
    <x v="0"/>
    <s v="ACTUAL"/>
    <x v="0"/>
    <n v="0.06"/>
    <n v="7.0000000000000007E-2"/>
    <n v="7.0000000000000007E-2"/>
    <n v="7.0000000000000007E-2"/>
    <n v="224"/>
    <s v="Aportes a la seguridad social en pensiones - Ambiental                                                                                                                        "/>
    <n v="17512321.120000001"/>
    <n v="0"/>
    <n v="0"/>
    <n v="0"/>
    <n v="0"/>
    <n v="0"/>
    <n v="17512321.120000001"/>
    <n v="3365600"/>
    <n v="3365600"/>
    <n v="3365600"/>
    <n v="3365600"/>
    <n v="14146721.119999999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2.3201007.16.09.032                  "/>
    <n v="32"/>
    <x v="0"/>
    <s v="ACTUAL"/>
    <x v="0"/>
    <n v="0.06"/>
    <n v="7.0000000000000007E-2"/>
    <n v="7.0000000000000007E-2"/>
    <n v="7.0000000000000007E-2"/>
    <n v="234"/>
    <s v="Aportes a la seguridad social en salud - Ambiental                                                                                                                            "/>
    <n v="12404560.789999999"/>
    <n v="0"/>
    <n v="0"/>
    <n v="0"/>
    <n v="0"/>
    <n v="0"/>
    <n v="12404560.789999999"/>
    <n v="2383500"/>
    <n v="2383500"/>
    <n v="2383500"/>
    <n v="2383500"/>
    <n v="10021060.789999999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3.3201007.16.11.032                  "/>
    <n v="32"/>
    <x v="0"/>
    <s v="ACTUAL"/>
    <x v="0"/>
    <n v="0.06"/>
    <n v="7.0000000000000007E-2"/>
    <n v="7.0000000000000007E-2"/>
    <n v="7.0000000000000007E-2"/>
    <n v="246"/>
    <s v="Aportes de cesantías  - Ambiental                                                                                                                                             "/>
    <n v="14552556"/>
    <n v="0"/>
    <n v="0"/>
    <n v="0"/>
    <n v="0"/>
    <n v="0"/>
    <n v="14552556"/>
    <n v="75346"/>
    <n v="75346"/>
    <n v="75346"/>
    <n v="75346"/>
    <n v="14477210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3.3201007.16.12.032                  "/>
    <n v="32"/>
    <x v="0"/>
    <s v="ACTUAL"/>
    <x v="0"/>
    <n v="0.06"/>
    <n v="7.0000000000000007E-2"/>
    <n v="7.0000000000000007E-2"/>
    <n v="7.0000000000000007E-2"/>
    <n v="247"/>
    <s v="Aportes de cesantías (Intereses)  - Ambiental                                                                                                                                 "/>
    <n v="1746306.72"/>
    <n v="0"/>
    <n v="0"/>
    <n v="0"/>
    <n v="0"/>
    <n v="0"/>
    <n v="1746306.72"/>
    <n v="201"/>
    <n v="201"/>
    <n v="201"/>
    <n v="201"/>
    <n v="1746105.72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4.3201007.16.07.032                  "/>
    <n v="32"/>
    <x v="0"/>
    <s v="ACTUAL"/>
    <x v="0"/>
    <n v="0.06"/>
    <n v="7.0000000000000007E-2"/>
    <n v="7.0000000000000007E-2"/>
    <n v="7.0000000000000007E-2"/>
    <n v="256"/>
    <s v="Aportes a cajas de compensación familiar  - Ambiental                                                                                                                         "/>
    <n v="5837440.3700000001"/>
    <n v="0"/>
    <n v="0"/>
    <n v="0"/>
    <n v="0"/>
    <n v="0"/>
    <n v="5837440.3700000001"/>
    <n v="677900"/>
    <n v="677900"/>
    <n v="677900"/>
    <n v="677900"/>
    <n v="5159540.37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5.3201007.16.06.032                  "/>
    <n v="32"/>
    <x v="0"/>
    <s v="ACTUAL"/>
    <x v="0"/>
    <n v="0.06"/>
    <n v="7.0000000000000007E-2"/>
    <n v="7.0000000000000007E-2"/>
    <n v="7.0000000000000007E-2"/>
    <n v="263"/>
    <s v="Aportes generales al sistema de riesgos laborales - Ambiental                                                                                                                 "/>
    <n v="761785.97"/>
    <n v="0"/>
    <n v="0"/>
    <n v="0"/>
    <n v="0"/>
    <n v="0"/>
    <n v="761785.97"/>
    <n v="88900"/>
    <n v="88900"/>
    <n v="88900"/>
    <n v="88900"/>
    <n v="672885.97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6.3201007.16.07.032                  "/>
    <n v="32"/>
    <x v="0"/>
    <s v="ACTUAL"/>
    <x v="0"/>
    <n v="0.06"/>
    <n v="7.0000000000000007E-2"/>
    <n v="7.0000000000000007E-2"/>
    <n v="7.0000000000000007E-2"/>
    <n v="271"/>
    <s v="Aportes al ICBF - Ambiental                                                                                                                                                   "/>
    <n v="4378080.28"/>
    <n v="0"/>
    <n v="0"/>
    <n v="0"/>
    <n v="0"/>
    <n v="0"/>
    <n v="4378080.28"/>
    <n v="508500"/>
    <n v="508500"/>
    <n v="508500"/>
    <n v="508500"/>
    <n v="3869580.28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7.3201007.16.07.032                  "/>
    <n v="32"/>
    <x v="0"/>
    <s v="ACTUAL"/>
    <x v="0"/>
    <n v="0.06"/>
    <n v="7.0000000000000007E-2"/>
    <n v="7.0000000000000007E-2"/>
    <n v="7.0000000000000007E-2"/>
    <n v="279"/>
    <s v="Aportes al SENA - Ambiental                                                                                                                                                   "/>
    <n v="729680.05"/>
    <n v="0"/>
    <n v="0"/>
    <n v="0"/>
    <n v="0"/>
    <n v="0"/>
    <n v="729680.05"/>
    <n v="85200"/>
    <n v="85200"/>
    <n v="85200"/>
    <n v="85200"/>
    <n v="644480.05000000005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8.3201007.16.07.032                  "/>
    <n v="32"/>
    <x v="0"/>
    <s v="ACTUAL"/>
    <x v="0"/>
    <n v="0.06"/>
    <n v="7.0000000000000007E-2"/>
    <n v="7.0000000000000007E-2"/>
    <n v="7.0000000000000007E-2"/>
    <n v="287"/>
    <s v="Aportes a la ESAP - Ambiental                                                                                                                                                 "/>
    <n v="729680.05"/>
    <n v="0"/>
    <n v="0"/>
    <n v="0"/>
    <n v="0"/>
    <n v="0"/>
    <n v="729680.05"/>
    <n v="85200"/>
    <n v="85200"/>
    <n v="85200"/>
    <n v="85200"/>
    <n v="644480.05000000005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2.009.3201007.16.07.032                  "/>
    <n v="32"/>
    <x v="0"/>
    <s v="ACTUAL"/>
    <x v="0"/>
    <n v="0.06"/>
    <n v="7.0000000000000007E-2"/>
    <n v="7.0000000000000007E-2"/>
    <n v="7.0000000000000007E-2"/>
    <n v="294"/>
    <s v="Aportes a escuelas industriales e institutos técnicos - Ambiental                                                                                                             "/>
    <n v="1459360.09"/>
    <n v="0"/>
    <n v="0"/>
    <n v="0"/>
    <n v="0"/>
    <n v="0"/>
    <n v="1459360.09"/>
    <n v="169800"/>
    <n v="169800"/>
    <n v="169800"/>
    <n v="169800"/>
    <n v="1289560.0900000001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3.001.01.3201007.16.07.032               "/>
    <n v="32"/>
    <x v="0"/>
    <s v="ACTUAL"/>
    <x v="0"/>
    <n v="0.06"/>
    <n v="7.0000000000000007E-2"/>
    <n v="7.0000000000000007E-2"/>
    <n v="7.0000000000000007E-2"/>
    <n v="302"/>
    <s v="Vacaciones - Ambiental                                                                                                                                                        "/>
    <n v="9729067.2899999991"/>
    <n v="0"/>
    <n v="0"/>
    <n v="0"/>
    <n v="0"/>
    <n v="0"/>
    <n v="9729067.2899999991"/>
    <n v="307593"/>
    <n v="307593"/>
    <n v="307593"/>
    <n v="307593"/>
    <n v="9421474.2899999991"/>
  </r>
  <r>
    <n v="32"/>
    <x v="7"/>
    <n v="3201"/>
    <s v="Fortalecimiento del desempeño ambiental de los sectores productivos                                                                                       "/>
    <n v="3201007"/>
    <s v="Servicio de asistencia tecnica para la incorporacion de varibales ambientales en la planificacion sectorial                                      "/>
    <s v="2.3.1.01.03.001.03.3201007.16.05.032               "/>
    <n v="32"/>
    <x v="0"/>
    <s v="ACTUAL"/>
    <x v="0"/>
    <n v="0.06"/>
    <n v="7.0000000000000007E-2"/>
    <n v="7.0000000000000007E-2"/>
    <n v="7.0000000000000007E-2"/>
    <n v="308"/>
    <s v="Bonificación especial de recreación - Ambiental                                                                                                                               "/>
    <n v="810755.61"/>
    <n v="0"/>
    <n v="0"/>
    <n v="0"/>
    <n v="0"/>
    <n v="0"/>
    <n v="810755.61"/>
    <n v="258683"/>
    <n v="258683"/>
    <n v="258683"/>
    <n v="258683"/>
    <n v="552072.61"/>
  </r>
  <r>
    <n v="32"/>
    <x v="7"/>
    <n v="3202"/>
    <s v="Conservacion de la biodiversidad y sus servicios ecosistemicos                                                                                            "/>
    <n v="3202012"/>
    <s v="Servicio de proteccion de ecosistemas                                                                                                            "/>
    <s v="2.3.2.02.02.009.3202012.16.113.342                 "/>
    <n v="342"/>
    <x v="4"/>
    <s v="ANTERIOR"/>
    <x v="2"/>
    <n v="0"/>
    <n v="0"/>
    <n v="0"/>
    <n v="0"/>
    <n v="561"/>
    <s v="Servicio de protección de ecosistemas                                                                                                                                         "/>
    <n v="0"/>
    <n v="430552611.25999999"/>
    <n v="0"/>
    <n v="0"/>
    <n v="0"/>
    <n v="0"/>
    <n v="430552611.25999999"/>
    <n v="430552611.25999999"/>
    <n v="430552611.25999999"/>
    <n v="430552611.25999999"/>
    <n v="430552611.25999999"/>
    <n v="0"/>
  </r>
  <r>
    <n v="32"/>
    <x v="7"/>
    <n v="3202"/>
    <s v="Conservacion de la biodiversidad y sus servicios ecosistemicos                                                                                            "/>
    <n v="3202012"/>
    <s v="Servicio de proteccion de ecosistemas                                                                                                            "/>
    <s v="2.3.2.02.02.009.3202012.16.56.009                  "/>
    <n v="9"/>
    <x v="42"/>
    <s v="ACTUAL"/>
    <x v="2"/>
    <n v="0.05"/>
    <n v="0.05"/>
    <n v="0.05"/>
    <n v="0.05"/>
    <n v="438"/>
    <s v="Servicio de protección de ecosistemas                                                                                                                                         "/>
    <n v="627033133.38999999"/>
    <n v="0"/>
    <n v="0"/>
    <n v="0"/>
    <n v="0"/>
    <n v="0"/>
    <n v="627033133.38999999"/>
    <n v="66202332.740000002"/>
    <n v="66202332.740000002"/>
    <n v="66202332.740000002"/>
    <n v="66202332.740000002"/>
    <n v="560830800.64999998"/>
  </r>
  <r>
    <n v="32"/>
    <x v="7"/>
    <n v="3206"/>
    <s v="Gestion del cambio climatico para un desarrollo bajo en carbono y resiliente al clima                                                                     "/>
    <n v="3206002"/>
    <s v="Documentos de lineamientos tecnicos para la gestion del cambio climatico y un desarrollo bajo en carbono y resiliente al clima                   "/>
    <s v="2.3.2.02.02.008.3206002.16.65.339                  "/>
    <n v="339"/>
    <x v="43"/>
    <s v="ANTERIOR"/>
    <x v="3"/>
    <n v="0"/>
    <n v="0"/>
    <n v="0"/>
    <n v="0"/>
    <n v="539"/>
    <s v="Documentos de lineamientos técnicos para la gestión del cambio climático y un desarrollo bajo en carbono y resiliente al clima                                                "/>
    <n v="0"/>
    <n v="2589028"/>
    <n v="0"/>
    <n v="0"/>
    <n v="0"/>
    <n v="0"/>
    <n v="2589028"/>
    <n v="0"/>
    <n v="0"/>
    <n v="0"/>
    <n v="0"/>
    <n v="2589028"/>
  </r>
  <r>
    <n v="32"/>
    <x v="7"/>
    <n v="3206"/>
    <s v="Gestion del cambio climatico para un desarrollo bajo en carbono y resiliente al clima                                                                     "/>
    <n v="3206002"/>
    <s v="Documentos de lineamientos tecnicos para la gestion del cambio climatico y un desarrollo bajo en carbono y resiliente al clima                   "/>
    <s v="2.3.2.02.02.008.3206002.16.66.356                  "/>
    <n v="356"/>
    <x v="44"/>
    <s v="ANTERIOR"/>
    <x v="3"/>
    <n v="0"/>
    <n v="0"/>
    <n v="0"/>
    <n v="0"/>
    <n v="540"/>
    <s v="Documentos de lineamientos técnicos para la gestión del cambio climático y un desarrollo bajo en carbono y resiliente al clima                                                "/>
    <n v="0"/>
    <n v="2562438.27"/>
    <n v="0"/>
    <n v="0"/>
    <n v="0"/>
    <n v="0"/>
    <n v="2562438.27"/>
    <n v="0"/>
    <n v="0"/>
    <n v="0"/>
    <n v="0"/>
    <n v="2562438.27"/>
  </r>
  <r>
    <n v="33"/>
    <x v="8"/>
    <n v="3301"/>
    <s v="Promocion y acceso efectivo a procesos culturales y artisticos                                                                                            "/>
    <n v="3301053"/>
    <s v="Servicio de promocion de actividades culturales                                                                                                  "/>
    <s v="2.3.2.02.02.009.3301053.16.118.342                 "/>
    <n v="342"/>
    <x v="4"/>
    <s v="ANTERIOR"/>
    <x v="2"/>
    <n v="0"/>
    <n v="0"/>
    <n v="0"/>
    <n v="0"/>
    <n v="572"/>
    <s v="Servicio de promoción de actividades culturales                                                                                                                               "/>
    <n v="0"/>
    <n v="50000000"/>
    <n v="0"/>
    <n v="0"/>
    <n v="0"/>
    <n v="0"/>
    <n v="50000000"/>
    <n v="0"/>
    <n v="0"/>
    <n v="0"/>
    <n v="0"/>
    <n v="50000000"/>
  </r>
  <r>
    <n v="33"/>
    <x v="8"/>
    <n v="3301"/>
    <s v="Promocion y acceso efectivo a procesos culturales y artisticos                                                                                            "/>
    <n v="3301053"/>
    <s v="Servicio de promocion de actividades culturales                                                                                                  "/>
    <s v="2.3.2.02.02.009.3301053.16.57.021                  "/>
    <n v="21"/>
    <x v="45"/>
    <s v="ACTUAL"/>
    <x v="12"/>
    <n v="0.05"/>
    <n v="0.05"/>
    <n v="0.05"/>
    <n v="0.05"/>
    <n v="439"/>
    <s v="Servicio de promoción de actividades culturales - Habitos de Lectura 10% Bibliotecas                                                                                          "/>
    <n v="25033873.140000001"/>
    <n v="0"/>
    <n v="0"/>
    <n v="0"/>
    <n v="0"/>
    <n v="0"/>
    <n v="25033873.140000001"/>
    <n v="0"/>
    <n v="0"/>
    <n v="0"/>
    <n v="0"/>
    <n v="25033873.140000001"/>
  </r>
  <r>
    <n v="33"/>
    <x v="8"/>
    <n v="3301"/>
    <s v="Promocion y acceso efectivo a procesos culturales y artisticos                                                                                            "/>
    <n v="3301053"/>
    <s v="Servicio de promocion de actividades culturales                                                                                                  "/>
    <s v="2.3.2.02.02.009.3301053.16.58.021                  "/>
    <n v="21"/>
    <x v="45"/>
    <s v="ACTUAL"/>
    <x v="12"/>
    <n v="0.05"/>
    <n v="0.05"/>
    <n v="0.05"/>
    <n v="0.05"/>
    <n v="440"/>
    <s v="Servicio de promoción de actividades culturales - Eventos Culturales                                                                                                          "/>
    <n v="400541970.24000001"/>
    <n v="0"/>
    <n v="0"/>
    <n v="0"/>
    <n v="0"/>
    <n v="0"/>
    <n v="400541970.24000001"/>
    <n v="26000000"/>
    <n v="26000000"/>
    <n v="0"/>
    <n v="0"/>
    <n v="374541970.24000001"/>
  </r>
  <r>
    <n v="33"/>
    <x v="8"/>
    <n v="3301"/>
    <s v="Promocion y acceso efectivo a procesos culturales y artisticos                                                                                            "/>
    <n v="3301053"/>
    <s v="Servicio de promocion de actividades culturales                                                                                                  "/>
    <s v="2.3.2.02.02.009.3301053.16.87.325                  "/>
    <n v="325"/>
    <x v="46"/>
    <s v="ANTERIOR"/>
    <x v="12"/>
    <n v="0"/>
    <n v="0"/>
    <n v="0"/>
    <n v="0"/>
    <n v="485"/>
    <s v="Servicio de promoción de actividades culturales - Habitos de Lectura 10% Bibliotecas                                                                                          "/>
    <n v="0"/>
    <n v="61129258.310000002"/>
    <n v="0"/>
    <n v="0"/>
    <n v="0"/>
    <n v="0"/>
    <n v="61129258.310000002"/>
    <n v="0"/>
    <n v="0"/>
    <n v="0"/>
    <n v="0"/>
    <n v="61129258.310000002"/>
  </r>
  <r>
    <n v="33"/>
    <x v="8"/>
    <n v="3301"/>
    <s v="Promocion y acceso efectivo a procesos culturales y artisticos                                                                                            "/>
    <n v="3301053"/>
    <s v="Servicio de promocion de actividades culturales                                                                                                  "/>
    <s v="2.3.2.02.02.009.3301053.16.88.325                  "/>
    <n v="325"/>
    <x v="46"/>
    <s v="ANTERIOR"/>
    <x v="12"/>
    <n v="0"/>
    <n v="0"/>
    <n v="0"/>
    <n v="0"/>
    <n v="486"/>
    <s v="Servicio de promoción de actividades culturales                                                                                                                               "/>
    <n v="0"/>
    <n v="451224479.01999998"/>
    <n v="0"/>
    <n v="0"/>
    <n v="0"/>
    <n v="0"/>
    <n v="451224479.01999998"/>
    <n v="150000000"/>
    <n v="150000000"/>
    <n v="150000000"/>
    <n v="150000000"/>
    <n v="301224479.01999998"/>
  </r>
  <r>
    <n v="33"/>
    <x v="8"/>
    <n v="3301"/>
    <s v="Promocion y acceso efectivo a procesos culturales y artisticos                                                                                            "/>
    <n v="3301054"/>
    <s v="Servicio de apoyo financiero al sector artistico y cultural                                                                                      "/>
    <s v="2.3.2.02.02.009.3301054.16.59.021                  "/>
    <n v="21"/>
    <x v="45"/>
    <s v="ACTUAL"/>
    <x v="12"/>
    <n v="0.05"/>
    <n v="0.05"/>
    <n v="0.05"/>
    <n v="0.05"/>
    <n v="441"/>
    <s v="Servicio de apoyo financiero al sector artístico y cultural - Beeps                                                                                                           "/>
    <n v="50067746.280000001"/>
    <n v="0"/>
    <n v="0"/>
    <n v="0"/>
    <n v="0"/>
    <n v="0"/>
    <n v="50067746.280000001"/>
    <n v="0"/>
    <n v="0"/>
    <n v="0"/>
    <n v="0"/>
    <n v="50067746.280000001"/>
  </r>
  <r>
    <n v="33"/>
    <x v="8"/>
    <n v="3301"/>
    <s v="Promocion y acceso efectivo a procesos culturales y artisticos                                                                                            "/>
    <n v="3301054"/>
    <s v="Servicio de apoyo financiero al sector artistico y cultural                                                                                      "/>
    <s v="2.3.2.02.02.009.3301054.16.89.325                  "/>
    <n v="325"/>
    <x v="46"/>
    <s v="ANTERIOR"/>
    <x v="12"/>
    <n v="0"/>
    <n v="0"/>
    <n v="0"/>
    <n v="0"/>
    <n v="487"/>
    <s v="Servicio de apoyo financiero al sector artístico y cultural - Beeps                                                                                                           "/>
    <n v="0"/>
    <n v="214922707.09999999"/>
    <n v="0"/>
    <n v="0"/>
    <n v="0"/>
    <n v="0"/>
    <n v="214922707.09999999"/>
    <n v="152688091.33000001"/>
    <n v="0"/>
    <n v="0"/>
    <n v="0"/>
    <n v="62234615.770000003"/>
  </r>
  <r>
    <n v="33"/>
    <x v="8"/>
    <n v="3301"/>
    <s v="Promocion y acceso efectivo a procesos culturales y artisticos                                                                                            "/>
    <n v="3301068"/>
    <s v="Servicio de mantenimiento de infraestructura cultural                                                                                            "/>
    <s v="2.3.2.02.02.005.3301068.16.09.359                  "/>
    <n v="359"/>
    <x v="47"/>
    <s v="ANTERIOR"/>
    <x v="3"/>
    <n v="0"/>
    <n v="0"/>
    <n v="0"/>
    <n v="0"/>
    <n v="489"/>
    <s v="Servicio de mantenimiento de infraestructura cultural                                                                                                                         "/>
    <n v="0"/>
    <n v="10713303.43"/>
    <n v="0"/>
    <n v="0"/>
    <n v="0"/>
    <n v="0"/>
    <n v="10713303.43"/>
    <n v="0"/>
    <n v="0"/>
    <n v="0"/>
    <n v="0"/>
    <n v="10713303.43"/>
  </r>
  <r>
    <n v="33"/>
    <x v="8"/>
    <n v="3301"/>
    <s v="Promocion y acceso efectivo a procesos culturales y artisticos                                                                                            "/>
    <n v="3301068"/>
    <s v="Servicio de mantenimiento de infraestructura cultural                                                                                            "/>
    <s v="2.3.2.02.02.009.3301068.16.60.001                  "/>
    <n v="1"/>
    <x v="3"/>
    <s v="ACTUAL"/>
    <x v="2"/>
    <n v="0.05"/>
    <n v="0.05"/>
    <n v="0.05"/>
    <n v="0.05"/>
    <n v="442"/>
    <s v="Servicio de mantenimiento de infraestructura cultural                                                                                                                         "/>
    <n v="3265941383.8000002"/>
    <n v="0"/>
    <n v="0"/>
    <n v="0"/>
    <n v="0"/>
    <n v="0"/>
    <n v="3265941383.8000002"/>
    <n v="0"/>
    <n v="0"/>
    <n v="0"/>
    <n v="0"/>
    <n v="3265941383.8000002"/>
  </r>
  <r>
    <n v="33"/>
    <x v="8"/>
    <n v="3301"/>
    <s v="Promocion y acceso efectivo a procesos culturales y artisticos                                                                                            "/>
    <n v="3301068"/>
    <s v="Servicio de mantenimiento de infraestructura cultural                                                                                            "/>
    <s v="2.3.2.02.02.009.3301068.16.61.025                  "/>
    <n v="25"/>
    <x v="48"/>
    <s v="ACTUAL"/>
    <x v="3"/>
    <n v="0"/>
    <n v="0"/>
    <n v="0"/>
    <n v="0"/>
    <n v="443"/>
    <s v="Servicio de mantenimiento de infraestructura cultural                                                                                                                         "/>
    <n v="10000000"/>
    <n v="0"/>
    <n v="0"/>
    <n v="0"/>
    <n v="0"/>
    <n v="0"/>
    <n v="10000000"/>
    <n v="0"/>
    <n v="0"/>
    <n v="0"/>
    <n v="0"/>
    <n v="10000000"/>
  </r>
  <r>
    <n v="33"/>
    <x v="8"/>
    <n v="3301"/>
    <s v="Promocion y acceso efectivo a procesos culturales y artisticos                                                                                            "/>
    <n v="3301087"/>
    <s v="Servicio de educacion informal en areas artisticas y culturales                                                                                  "/>
    <s v="2.3.2.02.02.008.3301087.16.18.022                  "/>
    <n v="22"/>
    <x v="49"/>
    <s v="ACTUAL"/>
    <x v="13"/>
    <n v="0.06"/>
    <n v="7.0000000000000007E-2"/>
    <n v="7.0000000000000007E-2"/>
    <n v="7.0000000000000007E-2"/>
    <n v="344"/>
    <s v="Servicio de educacion informal en areas artisticas y culturales                                                                                                               "/>
    <n v="484163396.85000002"/>
    <n v="0"/>
    <n v="0"/>
    <n v="0"/>
    <n v="0"/>
    <n v="0"/>
    <n v="484163396.85000002"/>
    <n v="329274999"/>
    <n v="0"/>
    <n v="0"/>
    <n v="0"/>
    <n v="154888397.84999999"/>
  </r>
  <r>
    <n v="33"/>
    <x v="8"/>
    <n v="3301"/>
    <s v="Promocion y acceso efectivo a procesos culturales y artisticos                                                                                            "/>
    <n v="3301087"/>
    <s v="Servicio de educacion informal en areas artisticas y culturales                                                                                  "/>
    <s v="2.3.2.02.02.008.3301087.16.58.324                  "/>
    <n v="324"/>
    <x v="50"/>
    <s v="ANTERIOR"/>
    <x v="13"/>
    <n v="0"/>
    <n v="0"/>
    <n v="0"/>
    <n v="0"/>
    <n v="488"/>
    <s v="Servicio de educacion informal en areas artisticas y culturales                                                                                                               "/>
    <n v="0"/>
    <n v="11416667"/>
    <n v="0"/>
    <n v="0"/>
    <n v="0"/>
    <n v="0"/>
    <n v="11416667"/>
    <n v="11416667"/>
    <n v="0"/>
    <n v="0"/>
    <n v="0"/>
    <n v="0"/>
  </r>
  <r>
    <n v="33"/>
    <x v="8"/>
    <n v="3301"/>
    <s v="Promocion y acceso efectivo a procesos culturales y artisticos                                                                                            "/>
    <n v="3301098"/>
    <s v="Servicio de acceso a materiales de lectura                                                                                                       "/>
    <s v="2.3.2.02.02.008.3301098.16.19.021                  "/>
    <n v="21"/>
    <x v="45"/>
    <s v="ACTUAL"/>
    <x v="12"/>
    <n v="0.05"/>
    <n v="0.05"/>
    <n v="0.05"/>
    <n v="0.05"/>
    <n v="345"/>
    <s v="Servicio de acceso a materiales de lectura - Bibliotecas                                                                                                                      "/>
    <n v="25033873.140000001"/>
    <n v="0"/>
    <n v="0"/>
    <n v="0"/>
    <n v="0"/>
    <n v="0"/>
    <n v="25033873.140000001"/>
    <n v="0"/>
    <n v="0"/>
    <n v="0"/>
    <n v="0"/>
    <n v="25033873.140000001"/>
  </r>
  <r>
    <n v="33"/>
    <x v="8"/>
    <n v="3301"/>
    <s v="Promocion y acceso efectivo a procesos culturales y artisticos                                                                                            "/>
    <n v="3301098"/>
    <s v="Servicio de acceso a materiales de lectura                                                                                                       "/>
    <s v="2.3.2.02.02.008.3301098.16.57.325                  "/>
    <n v="325"/>
    <x v="46"/>
    <s v="ANTERIOR"/>
    <x v="12"/>
    <n v="0"/>
    <n v="0"/>
    <n v="0"/>
    <n v="0"/>
    <n v="484"/>
    <s v="Servicio de acceso a materiales de lectura - Bibliotecas 10%                                                                                                                  "/>
    <n v="0"/>
    <n v="61129258.310000002"/>
    <n v="0"/>
    <n v="0"/>
    <n v="0"/>
    <n v="0"/>
    <n v="61129258.310000002"/>
    <n v="0"/>
    <n v="0"/>
    <n v="0"/>
    <n v="0"/>
    <n v="61129258.310000002"/>
  </r>
  <r>
    <n v="35"/>
    <x v="9"/>
    <n v="3502"/>
    <s v="Productividad y competitividad de las empresas colombianas                                                                                                "/>
    <n v="3502004"/>
    <s v="Servicio de apoyo financiero para el mejoramiento de productos o procesos                                                                        "/>
    <s v="2.3.2.02.02.007.3502004.16.01.342                  "/>
    <n v="342"/>
    <x v="4"/>
    <s v="ANTERIOR"/>
    <x v="2"/>
    <n v="0"/>
    <n v="0"/>
    <n v="0"/>
    <n v="0"/>
    <n v="580"/>
    <s v="Servicio de apoyo financiero para el mejoramiento de productos o procesos                                                                                                     "/>
    <n v="0"/>
    <n v="352154424"/>
    <n v="0"/>
    <n v="0"/>
    <n v="0"/>
    <n v="0"/>
    <n v="352154424"/>
    <n v="352154424"/>
    <n v="82505406"/>
    <n v="80189184"/>
    <n v="80189184"/>
    <n v="0"/>
  </r>
  <r>
    <n v="35"/>
    <x v="9"/>
    <n v="3502"/>
    <s v="Productividad y competitividad de las empresas colombianas                                                                                                "/>
    <n v="3502046"/>
    <s v="Servicio de promocion turistica                                                                                                                  "/>
    <s v="2.3.2.02.02.008.3502046.16.20.001                  "/>
    <n v="1"/>
    <x v="3"/>
    <s v="ACTUAL"/>
    <x v="2"/>
    <n v="0.05"/>
    <n v="0.05"/>
    <n v="0.05"/>
    <n v="0.05"/>
    <n v="346"/>
    <s v="Servicio de promoción turística                                                                                                                                               "/>
    <n v="30000000"/>
    <n v="0"/>
    <n v="0"/>
    <n v="651678164.50999999"/>
    <n v="0"/>
    <n v="0"/>
    <n v="681678164.50999999"/>
    <n v="30000000"/>
    <n v="30000000"/>
    <n v="0"/>
    <n v="0"/>
    <n v="651678164.50999999"/>
  </r>
  <r>
    <n v="35"/>
    <x v="9"/>
    <n v="3502"/>
    <s v="Productividad y competitividad de las empresas colombianas                                                                                                "/>
    <n v="3502046"/>
    <s v="Servicio de promocion turistica                                                                                                                  "/>
    <s v="2.3.2.02.02.008.3502046.16.20.342                  "/>
    <n v="342"/>
    <x v="4"/>
    <s v="ANTERIOR"/>
    <x v="2"/>
    <n v="0"/>
    <n v="0"/>
    <n v="0"/>
    <n v="0"/>
    <n v="599"/>
    <s v="Servicio de promoción turística                                                                                                                                               "/>
    <n v="0"/>
    <n v="0"/>
    <n v="0"/>
    <n v="40000000"/>
    <n v="0"/>
    <n v="0"/>
    <n v="40000000"/>
    <n v="40000000"/>
    <n v="0"/>
    <n v="0"/>
    <n v="0"/>
    <n v="0"/>
  </r>
  <r>
    <n v="35"/>
    <x v="9"/>
    <n v="3502"/>
    <s v="Productividad y competitividad de las empresas colombianas                                                                                                "/>
    <n v="3502046"/>
    <s v="Servicio de promocion turistica                                                                                                                  "/>
    <s v="2.3.2.02.02.008.3502046.16.21.032                  "/>
    <n v="32"/>
    <x v="0"/>
    <s v="ACTUAL"/>
    <x v="0"/>
    <n v="0.06"/>
    <n v="7.0000000000000007E-2"/>
    <n v="7.0000000000000007E-2"/>
    <n v="7.0000000000000007E-2"/>
    <n v="347"/>
    <s v="Servicio de promoción turística                                                                                                                                               "/>
    <n v="25000000"/>
    <n v="0"/>
    <n v="0"/>
    <n v="0"/>
    <n v="0"/>
    <n v="0"/>
    <n v="25000000"/>
    <n v="1500000"/>
    <n v="1500000"/>
    <n v="0"/>
    <n v="0"/>
    <n v="23500000"/>
  </r>
  <r>
    <n v="35"/>
    <x v="9"/>
    <n v="3502"/>
    <s v="Productividad y competitividad de las empresas colombianas                                                                                                "/>
    <n v="3502046"/>
    <s v="Servicio de promocion turistica                                                                                                                  "/>
    <s v="2.3.2.02.02.008.3502046.16.85.342                  "/>
    <n v="342"/>
    <x v="4"/>
    <s v="ANTERIOR"/>
    <x v="2"/>
    <n v="0"/>
    <n v="0"/>
    <n v="0"/>
    <n v="0"/>
    <n v="585"/>
    <s v="Servicio de promoción turística - Promocion de productos turísticos y del bordado                                                                                             "/>
    <n v="0"/>
    <n v="40000000"/>
    <n v="0"/>
    <n v="0"/>
    <n v="0"/>
    <n v="0"/>
    <n v="40000000"/>
    <n v="40000000"/>
    <n v="40000000"/>
    <n v="40000000"/>
    <n v="0"/>
    <n v="0"/>
  </r>
  <r>
    <n v="35"/>
    <x v="9"/>
    <n v="3502"/>
    <s v="Productividad y competitividad de las empresas colombianas                                                                                                "/>
    <n v="3502114"/>
    <s v="Equipamientos turisticos dotados                                                                                                                 "/>
    <s v="2.3.2.01.01.005.02.01.3502114.16.01.344            "/>
    <n v="344"/>
    <x v="51"/>
    <s v="ANTERIOR"/>
    <x v="14"/>
    <n v="0"/>
    <n v="0"/>
    <n v="0"/>
    <n v="0"/>
    <n v="557"/>
    <s v="Equipamientos turísticos dotados                                                                                                                                              "/>
    <n v="0"/>
    <n v="559743.26"/>
    <n v="0"/>
    <n v="0"/>
    <n v="0"/>
    <n v="0"/>
    <n v="559743.26"/>
    <n v="559743.26"/>
    <n v="0"/>
    <n v="0"/>
    <n v="0"/>
    <n v="0"/>
  </r>
  <r>
    <n v="35"/>
    <x v="9"/>
    <n v="3502"/>
    <s v="Productividad y competitividad de las empresas colombianas                                                                                                "/>
    <n v="3502114"/>
    <s v="Equipamientos turisticos dotados                                                                                                                 "/>
    <s v="2.3.2.01.01.005.02.01.3502114.16.02.503            "/>
    <n v="503"/>
    <x v="52"/>
    <s v="ANTERIOR"/>
    <x v="2"/>
    <n v="0"/>
    <n v="0"/>
    <n v="0"/>
    <n v="0"/>
    <n v="558"/>
    <s v="Equipamientos turísticos dotados                                                                                                                                              "/>
    <n v="0"/>
    <n v="299440256.74000001"/>
    <n v="0"/>
    <n v="0"/>
    <n v="0"/>
    <n v="0"/>
    <n v="299440256.74000001"/>
    <n v="299440256.74000001"/>
    <n v="0"/>
    <n v="0"/>
    <n v="0"/>
    <n v="0"/>
  </r>
  <r>
    <n v="36"/>
    <x v="10"/>
    <n v="3602"/>
    <s v="Generacion y formalizacion del empleo                                                                                                                     "/>
    <n v="3602013"/>
    <s v="Servicio de gestion para el emprendimiento                                                                                                       "/>
    <s v="2.3.2.02.02.008.3602013.16.01.001                  "/>
    <n v="1"/>
    <x v="3"/>
    <s v="ACTUAL"/>
    <x v="2"/>
    <n v="0.05"/>
    <n v="0.05"/>
    <n v="0.05"/>
    <n v="0.05"/>
    <n v="600"/>
    <s v="Servicio de gestión para el emprendimiento                                                                                                                                    "/>
    <n v="0"/>
    <n v="0"/>
    <n v="0"/>
    <n v="70000000"/>
    <n v="0"/>
    <n v="0"/>
    <n v="70000000"/>
    <n v="40000000"/>
    <n v="0"/>
    <n v="0"/>
    <n v="0"/>
    <n v="30000000"/>
  </r>
  <r>
    <n v="36"/>
    <x v="10"/>
    <n v="3602"/>
    <s v="Generacion y formalizacion del empleo                                                                                                                     "/>
    <n v="3602013"/>
    <s v="Servicio de gestion para el emprendimiento                                                                                                       "/>
    <s v="2.3.2.02.02.008.3602013.16.01.032                  "/>
    <n v="32"/>
    <x v="0"/>
    <s v="ACTUAL"/>
    <x v="0"/>
    <n v="0.06"/>
    <n v="7.0000000000000007E-2"/>
    <n v="7.0000000000000007E-2"/>
    <n v="7.0000000000000007E-2"/>
    <n v="608"/>
    <s v="Servicio de gestión para el emprendimiento                                                                                                                                    "/>
    <n v="0"/>
    <n v="0"/>
    <n v="0"/>
    <n v="32000000"/>
    <n v="0"/>
    <n v="0"/>
    <n v="32000000"/>
    <n v="0"/>
    <n v="0"/>
    <n v="0"/>
    <n v="0"/>
    <n v="32000000"/>
  </r>
  <r>
    <n v="36"/>
    <x v="10"/>
    <n v="3602"/>
    <s v="Generacion y formalizacion del empleo                                                                                                                     "/>
    <n v="3602013"/>
    <s v="Servicio de gestion para el emprendimiento                                                                                                       "/>
    <s v="2.3.2.02.02.008.3602013.16.22.001                  "/>
    <n v="1"/>
    <x v="3"/>
    <s v="ACTUAL"/>
    <x v="2"/>
    <n v="0.05"/>
    <n v="0.05"/>
    <n v="0.05"/>
    <n v="0.05"/>
    <n v="348"/>
    <s v="Servicio de gestion para el emprendimiento                                                                                                                                    "/>
    <n v="10000000"/>
    <n v="0"/>
    <n v="0"/>
    <n v="45000000"/>
    <n v="10000000"/>
    <n v="0"/>
    <n v="45000000"/>
    <n v="0"/>
    <n v="0"/>
    <n v="0"/>
    <n v="0"/>
    <n v="45000000"/>
  </r>
  <r>
    <n v="36"/>
    <x v="10"/>
    <n v="3602"/>
    <s v="Generacion y formalizacion del empleo                                                                                                                     "/>
    <n v="3602027"/>
    <s v="Servicio de apoyo al fortalecimiento de politicas publicas para la generacion y formalizacion del empleo en el marco del trabajo decente         "/>
    <s v="2.3.2.02.02.008.3602027.16.76.342                  "/>
    <n v="342"/>
    <x v="4"/>
    <s v="ANTERIOR"/>
    <x v="2"/>
    <n v="0"/>
    <n v="0"/>
    <n v="0"/>
    <n v="0"/>
    <n v="569"/>
    <s v="Servicio de apoyo al fortalecimiento de políticas públicas para la generación y formalización del empleo en el marco del trabajo decente                                      "/>
    <n v="0"/>
    <n v="100000000"/>
    <n v="0"/>
    <n v="0"/>
    <n v="0"/>
    <n v="0"/>
    <n v="100000000"/>
    <n v="0"/>
    <n v="0"/>
    <n v="0"/>
    <n v="0"/>
    <n v="100000000"/>
  </r>
  <r>
    <n v="39"/>
    <x v="11"/>
    <n v="3904"/>
    <s v="Generacion de una cultura que valora y gestiona el conocimiento y la innovacion                                                                           "/>
    <n v="3904021"/>
    <s v="Servicios de apoyo para la Gestion del Conocimiento en Cultura y Apropiacion Social de la Ciencia, la Tecnologia y la Innovacion                 "/>
    <s v="2.3.2.02.02.009.3904021.16.62.001                  "/>
    <n v="1"/>
    <x v="3"/>
    <s v="ACTUAL"/>
    <x v="2"/>
    <n v="0.05"/>
    <n v="0.05"/>
    <n v="0.05"/>
    <n v="0.05"/>
    <n v="444"/>
    <s v="Servicios de apoyo para la Gestión del Conocimiento en Cultura y Apropiación Social de la Ciencia, la Tecnología y la Innovación                                              "/>
    <n v="10000000"/>
    <n v="0"/>
    <n v="0"/>
    <n v="45000000"/>
    <n v="10000000"/>
    <n v="0"/>
    <n v="45000000"/>
    <n v="0"/>
    <n v="0"/>
    <n v="0"/>
    <n v="0"/>
    <n v="45000000"/>
  </r>
  <r>
    <n v="40"/>
    <x v="12"/>
    <n v="4001"/>
    <s v="Acceso a soluciones de vivienda                                                                                                                           "/>
    <n v="4001002"/>
    <s v="Servicio de asistencia tecnica en proyectos de Vivienda                                                                                          "/>
    <s v="2.3.2.02.02.008.4001002.16.01.001                  "/>
    <n v="1"/>
    <x v="3"/>
    <s v="ACTUAL"/>
    <x v="2"/>
    <n v="0.05"/>
    <n v="0.05"/>
    <n v="0.05"/>
    <n v="0.05"/>
    <n v="478"/>
    <s v="Servicio de asistencia técnica en proyectos de Vivienda                                                                                                                       "/>
    <n v="0"/>
    <n v="0"/>
    <n v="0"/>
    <n v="300000000"/>
    <n v="0"/>
    <n v="0"/>
    <n v="300000000"/>
    <n v="300000000"/>
    <n v="300000000"/>
    <n v="300000000"/>
    <n v="300000000"/>
    <n v="0"/>
  </r>
  <r>
    <n v="40"/>
    <x v="12"/>
    <n v="4001"/>
    <s v="Acceso a soluciones de vivienda                                                                                                                           "/>
    <n v="4001032"/>
    <s v="Servicio de apoyo financiero para mejoramiento de vivienda                                                                                       "/>
    <s v="2.3.2.02.02.009.4001032.16.115.342                 "/>
    <n v="342"/>
    <x v="4"/>
    <s v="ANTERIOR"/>
    <x v="2"/>
    <n v="0"/>
    <n v="0"/>
    <n v="0"/>
    <n v="0"/>
    <n v="565"/>
    <s v="Servicio de apoyo financiero para mejoramiento de vivienda                                                                                                                    "/>
    <n v="0"/>
    <n v="200000000"/>
    <n v="0"/>
    <n v="0"/>
    <n v="0"/>
    <n v="0"/>
    <n v="200000000"/>
    <n v="0"/>
    <n v="0"/>
    <n v="0"/>
    <n v="0"/>
    <n v="200000000"/>
  </r>
  <r>
    <n v="40"/>
    <x v="12"/>
    <n v="4002"/>
    <s v="Ordenamiento territorial y desarrollo urbano                                                                                                              "/>
    <n v="4002013"/>
    <s v="Servicio de apoyo financiero para el Mejoramiento integral de barrios                                                                            "/>
    <s v="2.3.2.02.02.005.4002013.16.01.001                  "/>
    <n v="1"/>
    <x v="3"/>
    <s v="ACTUAL"/>
    <x v="2"/>
    <n v="0.05"/>
    <n v="0.05"/>
    <n v="0.05"/>
    <n v="0.05"/>
    <n v="473"/>
    <s v="Servicio de apoyo financiero para el Mejoramiento integral de barrios                                                                                                         "/>
    <n v="200417941"/>
    <n v="0"/>
    <n v="0"/>
    <n v="0"/>
    <n v="0"/>
    <n v="0"/>
    <n v="200417941"/>
    <n v="200417941"/>
    <n v="0"/>
    <n v="0"/>
    <n v="0"/>
    <n v="0"/>
  </r>
  <r>
    <n v="40"/>
    <x v="12"/>
    <n v="4002"/>
    <s v="Ordenamiento territorial y desarrollo urbano                                                                                                              "/>
    <n v="4002019"/>
    <s v="Espacio publico construido                                                                                                                       "/>
    <s v="2.3.2.02.02.005.4002019.16.01.001                  "/>
    <n v="1"/>
    <x v="3"/>
    <s v="ACTUAL"/>
    <x v="2"/>
    <n v="0.05"/>
    <n v="0.05"/>
    <n v="0.05"/>
    <n v="0.05"/>
    <n v="316"/>
    <s v="Espacio publico construido                                                                                                                                                    "/>
    <n v="944582059"/>
    <n v="0"/>
    <n v="0"/>
    <n v="0"/>
    <n v="0"/>
    <n v="0"/>
    <n v="944582059"/>
    <n v="374582059"/>
    <n v="0"/>
    <n v="0"/>
    <n v="0"/>
    <n v="570000000"/>
  </r>
  <r>
    <n v="40"/>
    <x v="12"/>
    <n v="4002"/>
    <s v="Ordenamiento territorial y desarrollo urbano                                                                                                              "/>
    <n v="4002019"/>
    <s v="Espacio publico construido                                                                                                                       "/>
    <s v="2.3.2.02.02.005.4002019.16.01.027                  "/>
    <n v="27"/>
    <x v="40"/>
    <s v="ACTUAL"/>
    <x v="3"/>
    <n v="0.05"/>
    <n v="0.05"/>
    <n v="0.05"/>
    <n v="0.05"/>
    <n v="472"/>
    <s v="Espacio publico construido                                                                                                                                                    "/>
    <n v="766729473"/>
    <n v="0"/>
    <n v="0"/>
    <n v="0"/>
    <n v="0"/>
    <n v="0"/>
    <n v="766729473"/>
    <n v="766729473"/>
    <n v="0"/>
    <n v="0"/>
    <n v="0"/>
    <n v="0"/>
  </r>
  <r>
    <n v="40"/>
    <x v="12"/>
    <n v="4002"/>
    <s v="Ordenamiento territorial y desarrollo urbano                                                                                                              "/>
    <n v="4002020"/>
    <s v="Espacio publico adecuado                                                                                                                         "/>
    <s v="2.3.2.02.02.005.4002020.16.04.001                  "/>
    <n v="1"/>
    <x v="3"/>
    <s v="ACTUAL"/>
    <x v="2"/>
    <n v="0.05"/>
    <n v="0.05"/>
    <n v="0.05"/>
    <n v="0.05"/>
    <n v="323"/>
    <s v="Espacio público adecuado                                                                                                                                                      "/>
    <n v="2328212777"/>
    <n v="0"/>
    <n v="0"/>
    <n v="0"/>
    <n v="0"/>
    <n v="0"/>
    <n v="2328212777"/>
    <n v="1728212777"/>
    <n v="0"/>
    <n v="0"/>
    <n v="0"/>
    <n v="600000000"/>
  </r>
  <r>
    <n v="40"/>
    <x v="12"/>
    <n v="4002"/>
    <s v="Ordenamiento territorial y desarrollo urbano                                                                                                              "/>
    <n v="4002020"/>
    <s v="Espacio publico adecuado                                                                                                                         "/>
    <s v="2.3.2.02.02.005.4002020.54290.16.14.501            "/>
    <n v="501"/>
    <x v="53"/>
    <s v="ANTERIOR"/>
    <x v="3"/>
    <n v="0"/>
    <n v="0"/>
    <n v="0"/>
    <n v="0"/>
    <n v="554"/>
    <s v="Espacio público adecuado                                                                                                                                                      "/>
    <n v="0"/>
    <n v="3212539.44"/>
    <n v="0"/>
    <n v="0"/>
    <n v="0"/>
    <n v="0"/>
    <n v="3212539.44"/>
    <n v="0"/>
    <n v="0"/>
    <n v="0"/>
    <n v="0"/>
    <n v="3212539.44"/>
  </r>
  <r>
    <n v="40"/>
    <x v="12"/>
    <n v="4003"/>
    <s v="Acceso de la poblacion a los servicios de agua potable y saneamiento basico                                                                               "/>
    <n v="4003017"/>
    <s v="Acueductos optimizados                                                                                                                           "/>
    <s v="2.3.2.02.02.005.4003017.16.05.040                  "/>
    <n v="40"/>
    <x v="54"/>
    <s v="ACTUAL"/>
    <x v="15"/>
    <n v="0.06"/>
    <n v="7.0000000000000007E-2"/>
    <n v="7.0000000000000007E-2"/>
    <n v="7.0000000000000007E-2"/>
    <n v="324"/>
    <s v="Acueductos optimizados                                                                                                                                                        "/>
    <n v="792436463.35000002"/>
    <n v="0"/>
    <n v="0"/>
    <n v="0"/>
    <n v="0"/>
    <n v="0"/>
    <n v="792436463.35000002"/>
    <n v="0"/>
    <n v="0"/>
    <n v="0"/>
    <n v="0"/>
    <n v="792436463.35000002"/>
  </r>
  <r>
    <n v="40"/>
    <x v="12"/>
    <n v="4003"/>
    <s v="Acceso de la poblacion a los servicios de agua potable y saneamiento basico                                                                               "/>
    <n v="4003017"/>
    <s v="Acueductos optimizados                                                                                                                           "/>
    <s v="2.3.2.02.02.005.4003017.16.06.124                  "/>
    <n v="124"/>
    <x v="55"/>
    <s v="ACTUAL"/>
    <x v="3"/>
    <n v="0.05"/>
    <n v="0.05"/>
    <n v="0.05"/>
    <n v="0.05"/>
    <n v="325"/>
    <s v="Acueductos optimizados                                                                                                                                                        "/>
    <n v="101745000"/>
    <n v="0"/>
    <n v="0"/>
    <n v="0"/>
    <n v="0"/>
    <n v="0"/>
    <n v="101745000"/>
    <n v="0"/>
    <n v="0"/>
    <n v="0"/>
    <n v="0"/>
    <n v="101745000"/>
  </r>
  <r>
    <n v="40"/>
    <x v="12"/>
    <n v="4003"/>
    <s v="Acceso de la poblacion a los servicios de agua potable y saneamiento basico                                                                               "/>
    <n v="4003017"/>
    <s v="Acueductos optimizados                                                                                                                           "/>
    <s v="2.3.2.02.02.005.4003017.16.13.363                  "/>
    <n v="363"/>
    <x v="56"/>
    <s v="ANTERIOR"/>
    <x v="3"/>
    <n v="0"/>
    <n v="0"/>
    <n v="0"/>
    <n v="0"/>
    <n v="542"/>
    <s v="Acueductos optimizados                                                                                                                                                        "/>
    <n v="0"/>
    <n v="30556432"/>
    <n v="0"/>
    <n v="0"/>
    <n v="0"/>
    <n v="0"/>
    <n v="30556432"/>
    <n v="0"/>
    <n v="0"/>
    <n v="0"/>
    <n v="0"/>
    <n v="30556432"/>
  </r>
  <r>
    <n v="40"/>
    <x v="12"/>
    <n v="4003"/>
    <s v="Acceso de la poblacion a los servicios de agua potable y saneamiento basico                                                                               "/>
    <n v="4003018"/>
    <s v="Alcantarillados construidos                                                                                                                      "/>
    <s v="2.3.2.02.02.005.4003018.16.15.342                  "/>
    <n v="342"/>
    <x v="4"/>
    <s v="ANTERIOR"/>
    <x v="2"/>
    <n v="0"/>
    <n v="0"/>
    <n v="0"/>
    <n v="0"/>
    <n v="574"/>
    <s v="Alcantarillados construidos - (PTAR)                                                                                                                                          "/>
    <n v="0"/>
    <n v="126100000"/>
    <n v="0"/>
    <n v="0"/>
    <n v="0"/>
    <n v="0"/>
    <n v="126100000"/>
    <n v="126100000"/>
    <n v="0"/>
    <n v="0"/>
    <n v="0"/>
    <n v="0"/>
  </r>
  <r>
    <n v="40"/>
    <x v="12"/>
    <n v="4003"/>
    <s v="Acceso de la poblacion a los servicios de agua potable y saneamiento basico                                                                               "/>
    <n v="4003018"/>
    <s v="Alcantarillados construidos                                                                                                                      "/>
    <s v="2.3.2.02.02.008.4003018.16.15.001                  "/>
    <n v="1"/>
    <x v="3"/>
    <s v="ACTUAL"/>
    <x v="2"/>
    <n v="0.05"/>
    <n v="0.05"/>
    <n v="0.05"/>
    <n v="0.05"/>
    <n v="598"/>
    <s v="Alcantarillados construidos - (PTAR)                                                                                                                                          "/>
    <n v="0"/>
    <n v="0"/>
    <n v="0"/>
    <n v="110000"/>
    <n v="0"/>
    <n v="0"/>
    <n v="110000"/>
    <n v="110000"/>
    <n v="0"/>
    <n v="0"/>
    <n v="0"/>
    <n v="0"/>
  </r>
  <r>
    <n v="40"/>
    <x v="12"/>
    <n v="4003"/>
    <s v="Acceso de la poblacion a los servicios de agua potable y saneamiento basico                                                                               "/>
    <n v="4003022"/>
    <s v="Servicios de implementacion del Plan de Gestion Integral de Residuos Solidos PGIRS                                                               "/>
    <s v="2.3.2.02.02.008.4003022.16.67.357                  "/>
    <n v="357"/>
    <x v="57"/>
    <s v="ANTERIOR"/>
    <x v="3"/>
    <n v="0"/>
    <n v="0"/>
    <n v="0"/>
    <n v="0"/>
    <n v="541"/>
    <s v="Servicios de implementación del Plan de Gestión Integral de Residuos Solidos PGIRS                                                                                            "/>
    <n v="0"/>
    <n v="697239357.90999997"/>
    <n v="0"/>
    <n v="0"/>
    <n v="0"/>
    <n v="0"/>
    <n v="697239357.90999997"/>
    <n v="0"/>
    <n v="0"/>
    <n v="0"/>
    <n v="0"/>
    <n v="697239357.90999997"/>
  </r>
  <r>
    <n v="40"/>
    <x v="12"/>
    <n v="4003"/>
    <s v="Acceso de la poblacion a los servicios de agua potable y saneamiento basico                                                                               "/>
    <n v="4003047"/>
    <s v="Servicio de apoyo financiero para subsidios al consumo en los servicios publicos domiciliarios                                                   "/>
    <s v="2.3.3.01.02.004.01.4003047.16.01.040               "/>
    <n v="40"/>
    <x v="54"/>
    <s v="ACTUAL"/>
    <x v="16"/>
    <n v="0.06"/>
    <n v="7.0000000000000007E-2"/>
    <n v="7.0000000000000007E-2"/>
    <n v="7.0000000000000007E-2"/>
    <n v="470"/>
    <s v="Servicio de apoyo financiero para subsidios al consumo en los servicios públicos domiciliarios (Acueducto)                                                                    "/>
    <n v="775980128"/>
    <n v="0"/>
    <n v="0"/>
    <n v="0"/>
    <n v="0"/>
    <n v="0"/>
    <n v="775980128"/>
    <n v="775980128"/>
    <n v="0"/>
    <n v="0"/>
    <n v="0"/>
    <n v="0"/>
  </r>
  <r>
    <n v="40"/>
    <x v="12"/>
    <n v="4003"/>
    <s v="Acceso de la poblacion a los servicios de agua potable y saneamiento basico                                                                               "/>
    <n v="4003047"/>
    <s v="Servicio de apoyo financiero para subsidios al consumo en los servicios publicos domiciliarios                                                   "/>
    <s v="2.3.3.01.02.004.01.4003047.16.02.318               "/>
    <n v="318"/>
    <x v="58"/>
    <s v="ANTERIOR"/>
    <x v="16"/>
    <n v="0"/>
    <n v="0"/>
    <n v="0"/>
    <n v="0"/>
    <n v="552"/>
    <s v="Servicio de apoyo financiero para subsidios al consumo en los servicios públicos domiciliarios (Acueducto)                                                                    "/>
    <n v="0"/>
    <n v="6023672.5800000001"/>
    <n v="0"/>
    <n v="0"/>
    <n v="0"/>
    <n v="0"/>
    <n v="6023672.5800000001"/>
    <n v="0"/>
    <n v="0"/>
    <n v="0"/>
    <n v="0"/>
    <n v="6023672.5800000001"/>
  </r>
  <r>
    <n v="40"/>
    <x v="12"/>
    <n v="4003"/>
    <s v="Acceso de la poblacion a los servicios de agua potable y saneamiento basico                                                                               "/>
    <n v="4003047"/>
    <s v="Servicio de apoyo financiero para subsidios al consumo en los servicios publicos domiciliarios                                                   "/>
    <s v="2.3.3.01.02.004.02.4003047.16.92.040               "/>
    <n v="40"/>
    <x v="54"/>
    <s v="ACTUAL"/>
    <x v="16"/>
    <n v="0.06"/>
    <n v="7.0000000000000007E-2"/>
    <n v="7.0000000000000007E-2"/>
    <n v="7.0000000000000007E-2"/>
    <n v="471"/>
    <s v="Servicio de apoyo financiero para subsidios al consumo en los servicios públicos domiciliarios (aAlcantarillado)                                                              "/>
    <n v="869069345"/>
    <n v="0"/>
    <n v="0"/>
    <n v="0"/>
    <n v="0"/>
    <n v="0"/>
    <n v="869069345"/>
    <n v="869069345"/>
    <n v="0"/>
    <n v="0"/>
    <n v="0"/>
    <n v="0"/>
  </r>
  <r>
    <n v="40"/>
    <x v="12"/>
    <n v="4003"/>
    <s v="Acceso de la poblacion a los servicios de agua potable y saneamiento basico                                                                               "/>
    <n v="4003047"/>
    <s v="Servicio de apoyo financiero para subsidios al consumo en los servicios publicos domiciliarios                                                   "/>
    <s v="2.3.3.01.02.004.02.4003047.2.16.02.318             "/>
    <n v="318"/>
    <x v="58"/>
    <s v="ANTERIOR"/>
    <x v="16"/>
    <n v="0"/>
    <n v="0"/>
    <n v="0"/>
    <n v="0"/>
    <n v="591"/>
    <s v="Servicio de apoyo financiero para subsidios al consumo en los servicios públicos domiciliarios (aAlcantarillado)                                                              "/>
    <n v="0"/>
    <n v="6023672.5800000001"/>
    <n v="0"/>
    <n v="0"/>
    <n v="0"/>
    <n v="0"/>
    <n v="6023672.5800000001"/>
    <n v="0"/>
    <n v="0"/>
    <n v="0"/>
    <n v="0"/>
    <n v="6023672.5800000001"/>
  </r>
  <r>
    <n v="41"/>
    <x v="13"/>
    <n v="4101"/>
    <s v="Atencion, asistencia  y reparacion integral a las victimas                                                                                                "/>
    <n v="4101025"/>
    <s v="Servicio de ayuda y atencion humanitaria                                                                                                         "/>
    <s v="2.3.2.02.02.008.4101025.16.23.001                  "/>
    <n v="1"/>
    <x v="3"/>
    <s v="ACTUAL"/>
    <x v="2"/>
    <n v="0.05"/>
    <n v="0.05"/>
    <n v="0.05"/>
    <n v="0.05"/>
    <n v="349"/>
    <s v="Servicio de ayuda y atención humanitaria                                                                                                                                      "/>
    <n v="10000000"/>
    <n v="0"/>
    <n v="0"/>
    <n v="0"/>
    <n v="0"/>
    <n v="0"/>
    <n v="10000000"/>
    <n v="0"/>
    <n v="0"/>
    <n v="0"/>
    <n v="0"/>
    <n v="10000000"/>
  </r>
  <r>
    <n v="41"/>
    <x v="13"/>
    <n v="4101"/>
    <s v="Atencion, asistencia  y reparacion integral a las victimas                                                                                                "/>
    <n v="4101031"/>
    <s v="Servicios de implementacionde medidas de satisfaccion y acompañamiento a las victimas del conflicto armado                                       "/>
    <s v="2.3.2.02.02.008.4101031.16.24.001                  "/>
    <n v="1"/>
    <x v="3"/>
    <s v="ACTUAL"/>
    <x v="2"/>
    <n v="0.05"/>
    <n v="0.05"/>
    <n v="0.05"/>
    <n v="0.05"/>
    <n v="350"/>
    <s v="Servicios de implementaciónde medidas de satisfacción y acompañamiento a las víctimas del conflicto armado                                                                    "/>
    <n v="5000000"/>
    <n v="0"/>
    <n v="0"/>
    <n v="5000000"/>
    <n v="0"/>
    <n v="0"/>
    <n v="10000000"/>
    <n v="8000000"/>
    <n v="0"/>
    <n v="0"/>
    <n v="0"/>
    <n v="2000000"/>
  </r>
  <r>
    <n v="41"/>
    <x v="13"/>
    <n v="4101"/>
    <s v="Atencion, asistencia  y reparacion integral a las victimas                                                                                                "/>
    <n v="4101038"/>
    <s v="Servicio de asistencia tecnica para la participacion de las victimas                                                                             "/>
    <s v="2.3.2.02.02.008.4101038.16.25.032                  "/>
    <n v="32"/>
    <x v="0"/>
    <s v="ACTUAL"/>
    <x v="0"/>
    <n v="0.06"/>
    <n v="7.0000000000000007E-2"/>
    <n v="7.0000000000000007E-2"/>
    <n v="7.0000000000000007E-2"/>
    <n v="351"/>
    <s v="Servicio de asistencia técnica para la participación de las víctimas                                                                                                          "/>
    <n v="55000000"/>
    <n v="0"/>
    <n v="0"/>
    <n v="0"/>
    <n v="0"/>
    <n v="0"/>
    <n v="55000000"/>
    <n v="44000000"/>
    <n v="0"/>
    <n v="0"/>
    <n v="0"/>
    <n v="11000000"/>
  </r>
  <r>
    <n v="41"/>
    <x v="13"/>
    <n v="4101"/>
    <s v="Atencion, asistencia  y reparacion integral a las victimas                                                                                                "/>
    <n v="4101046"/>
    <s v="Documentos de diagnostico y/o caracterizacion del daño colectivo                                                                                 "/>
    <s v="2.3.2.02.02.008.4101046.16.26.032                  "/>
    <n v="32"/>
    <x v="0"/>
    <s v="ACTUAL"/>
    <x v="0"/>
    <n v="0.06"/>
    <n v="7.0000000000000007E-2"/>
    <n v="7.0000000000000007E-2"/>
    <n v="7.0000000000000007E-2"/>
    <n v="352"/>
    <s v="Documentos de diagnóstico y/o caracterización del daño colectivo                                                                                                              "/>
    <n v="5000000"/>
    <n v="0"/>
    <n v="0"/>
    <n v="0"/>
    <n v="0"/>
    <n v="0"/>
    <n v="5000000"/>
    <n v="0"/>
    <n v="0"/>
    <n v="0"/>
    <n v="0"/>
    <n v="5000000"/>
  </r>
  <r>
    <n v="41"/>
    <x v="13"/>
    <n v="4101"/>
    <s v="Atencion, asistencia  y reparacion integral a las victimas                                                                                                "/>
    <n v="4101073"/>
    <s v="Servicio de apoyo para la generacion de ingresos                                                                                                 "/>
    <s v="2.3.2.02.02.008.4101073.16.27.001                  "/>
    <n v="1"/>
    <x v="3"/>
    <s v="ACTUAL"/>
    <x v="2"/>
    <n v="0.05"/>
    <n v="0.05"/>
    <n v="0.05"/>
    <n v="0.05"/>
    <n v="353"/>
    <s v="Servicio de apoyo para la generación de ingresos                                                                                                                              "/>
    <n v="5000000"/>
    <n v="0"/>
    <n v="0"/>
    <n v="0"/>
    <n v="5000000"/>
    <n v="0"/>
    <n v="0"/>
    <n v="0"/>
    <n v="0"/>
    <n v="0"/>
    <n v="0"/>
    <n v="0"/>
  </r>
  <r>
    <n v="41"/>
    <x v="13"/>
    <n v="4102"/>
    <s v="Desarrollo integral de la primera infancia a la juventud, y fortalecimiento de las capacidades de las familias de niñas, niños y adolescentes             "/>
    <n v="4102037"/>
    <s v="Servicio de proteccion para el restablecimiento de derechos de niños, niñas, adolescentes y jovenes                                              "/>
    <s v="2.3.2.02.02.009.4102037.16.63.032                  "/>
    <n v="32"/>
    <x v="0"/>
    <s v="ACTUAL"/>
    <x v="0"/>
    <n v="0.06"/>
    <n v="7.0000000000000007E-2"/>
    <n v="7.0000000000000007E-2"/>
    <n v="7.0000000000000007E-2"/>
    <n v="445"/>
    <s v="Servicio dirigidos a la atención de niños, niñas, adolescentes y jóvenes, con enfoque pedagógico y restaurativo encaminados a la inclusión social                             "/>
    <n v="132250000"/>
    <n v="0"/>
    <n v="0"/>
    <n v="0"/>
    <n v="0"/>
    <n v="0"/>
    <n v="132250000"/>
    <n v="132250000"/>
    <n v="0"/>
    <n v="0"/>
    <n v="0"/>
    <n v="0"/>
  </r>
  <r>
    <n v="41"/>
    <x v="13"/>
    <n v="4102"/>
    <s v="Desarrollo integral de la primera infancia a la juventud, y fortalecimiento de las capacidades de las familias de niñas, niños y adolescentes             "/>
    <n v="4102038"/>
    <s v="Servicio dirigidos a la atencion de ninos, ninas, adolescentes y jovenes, con enfoque pedagogico y restaurativo encaminados a la inclusion social"/>
    <s v="2.3.2.02.02.009.4102038.16.63.032                  "/>
    <n v="32"/>
    <x v="0"/>
    <s v="ACTUAL"/>
    <x v="0"/>
    <n v="0.06"/>
    <n v="7.0000000000000007E-2"/>
    <n v="7.0000000000000007E-2"/>
    <n v="7.0000000000000007E-2"/>
    <n v="601"/>
    <s v="Servicio dirigidos a la atención de niños, niñas, adolescentes y jovenes, con enfoque pedagógico y restaurativo encaminados a la inclusión social                             "/>
    <n v="0"/>
    <n v="0"/>
    <n v="0"/>
    <n v="90000000"/>
    <n v="0"/>
    <n v="0"/>
    <n v="90000000"/>
    <n v="90000000"/>
    <n v="0"/>
    <n v="0"/>
    <n v="0"/>
    <n v="0"/>
  </r>
  <r>
    <n v="41"/>
    <x v="13"/>
    <n v="4102"/>
    <s v="Desarrollo integral de la primera infancia a la juventud, y fortalecimiento de las capacidades de las familias de niñas, niños y adolescentes             "/>
    <n v="4102046"/>
    <s v="Servicios de promocion de los derechos de los ninos, ninas, adolescentes y jovenes                                                               "/>
    <s v="2.3.2.02.02.009.4102046.16.63.032                  "/>
    <n v="32"/>
    <x v="0"/>
    <s v="ACTUAL"/>
    <x v="0"/>
    <n v="0.06"/>
    <n v="7.0000000000000007E-2"/>
    <n v="7.0000000000000007E-2"/>
    <n v="7.0000000000000007E-2"/>
    <n v="590"/>
    <s v="Servicios de promocion de los derechos de los ninos, ninas, adolescentes y jovenes -Niñez                                                                                     "/>
    <n v="0"/>
    <n v="0"/>
    <n v="0"/>
    <n v="50000000"/>
    <n v="0"/>
    <n v="0"/>
    <n v="50000000"/>
    <n v="50000000"/>
    <n v="50000000"/>
    <n v="25000000"/>
    <n v="25000000"/>
    <n v="0"/>
  </r>
  <r>
    <n v="41"/>
    <x v="13"/>
    <n v="4102"/>
    <s v="Desarrollo integral de la primera infancia a la juventud, y fortalecimiento de las capacidades de las familias de niñas, niños y adolescentes             "/>
    <n v="4102047"/>
    <s v="Servicios de asistencia tecnica en politicas publicas de infancia, adolescencia y juventud                                                       "/>
    <s v="2.3.2.02.02.009.4102047.16.103.336                 "/>
    <n v="336"/>
    <x v="59"/>
    <s v="ANTERIOR"/>
    <x v="3"/>
    <n v="0"/>
    <n v="0"/>
    <n v="0"/>
    <n v="0"/>
    <n v="536"/>
    <s v="Servicios de asistencia técnica en políticas públicas de infancia, adolescencia y juventud - Política Infancia                                                                "/>
    <n v="0"/>
    <n v="3286.3"/>
    <n v="0"/>
    <n v="0"/>
    <n v="0"/>
    <n v="0"/>
    <n v="3286.3"/>
    <n v="0"/>
    <n v="0"/>
    <n v="0"/>
    <n v="0"/>
    <n v="3286.3"/>
  </r>
  <r>
    <n v="41"/>
    <x v="13"/>
    <n v="4102"/>
    <s v="Desarrollo integral de la primera infancia a la juventud, y fortalecimiento de las capacidades de las familias de niñas, niños y adolescentes             "/>
    <n v="4102047"/>
    <s v="Servicios de asistencia tecnica en politicas publicas de infancia, adolescencia y juventud                                                       "/>
    <s v="2.3.2.02.02.009.4102047.16.64.001                  "/>
    <n v="1"/>
    <x v="3"/>
    <s v="ACTUAL"/>
    <x v="2"/>
    <n v="0.05"/>
    <n v="0.05"/>
    <n v="0.05"/>
    <n v="0.05"/>
    <n v="446"/>
    <s v="Servicios de asistencia técnica en políticas públicas de infancia, adolescencia y juventud -Infancia                                                                          "/>
    <n v="20000000"/>
    <n v="0"/>
    <n v="0"/>
    <n v="0"/>
    <n v="0"/>
    <n v="0"/>
    <n v="20000000"/>
    <n v="20000000"/>
    <n v="0"/>
    <n v="0"/>
    <n v="0"/>
    <n v="0"/>
  </r>
  <r>
    <n v="41"/>
    <x v="13"/>
    <n v="4102"/>
    <s v="Desarrollo integral de la primera infancia a la juventud, y fortalecimiento de las capacidades de las familias de niñas, niños y adolescentes             "/>
    <n v="4102047"/>
    <s v="Servicios de asistencia tecnica en politicas publicas de infancia, adolescencia y juventud                                                       "/>
    <s v="2.3.2.02.02.009.4102047.16.65.001                  "/>
    <n v="1"/>
    <x v="3"/>
    <s v="ACTUAL"/>
    <x v="2"/>
    <n v="0.05"/>
    <n v="0.05"/>
    <n v="0.05"/>
    <n v="0.05"/>
    <n v="447"/>
    <s v="Servicios de asistencia técnica en políticas públicas de infancia, adolescencia y juventud -Juventud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</r>
  <r>
    <n v="41"/>
    <x v="13"/>
    <n v="4102"/>
    <s v="Desarrollo integral de la primera infancia a la juventud, y fortalecimiento de las capacidades de las familias de niñas, niños y adolescentes             "/>
    <n v="4102047"/>
    <s v="Servicios de asistencia tecnica en politicas publicas de infancia, adolescencia y juventud                                                       "/>
    <s v="2.3.2.02.02.009.4102047.16.66.032                  "/>
    <n v="32"/>
    <x v="0"/>
    <s v="ACTUAL"/>
    <x v="0"/>
    <n v="0.06"/>
    <n v="7.0000000000000007E-2"/>
    <n v="7.0000000000000007E-2"/>
    <n v="7.0000000000000007E-2"/>
    <n v="448"/>
    <s v="Servicios de asistencia técnica en políticas públicas de infancia, adolescencia y juventud -Infancia                                                                          "/>
    <n v="35000000"/>
    <n v="0"/>
    <n v="0"/>
    <n v="0"/>
    <n v="0"/>
    <n v="0"/>
    <n v="35000000"/>
    <n v="35000000"/>
    <n v="0"/>
    <n v="0"/>
    <n v="0"/>
    <n v="0"/>
  </r>
  <r>
    <n v="41"/>
    <x v="13"/>
    <n v="4102"/>
    <s v="Desarrollo integral de la primera infancia a la juventud, y fortalecimiento de las capacidades de las familias de niñas, niños y adolescentes             "/>
    <n v="4102047"/>
    <s v="Servicios de asistencia tecnica en politicas publicas de infancia, adolescencia y juventud                                                       "/>
    <s v="2.3.2.02.02.009.4102047.16.67.032                  "/>
    <n v="32"/>
    <x v="0"/>
    <s v="ACTUAL"/>
    <x v="0"/>
    <n v="0.06"/>
    <n v="7.0000000000000007E-2"/>
    <n v="7.0000000000000007E-2"/>
    <n v="7.0000000000000007E-2"/>
    <n v="449"/>
    <s v="Servicios de asistencia técnica en políticas públicas de infancia, adolescencia y juventud -Juventud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</r>
  <r>
    <n v="41"/>
    <x v="13"/>
    <n v="4103"/>
    <s v="Inclusion social y productiva para la poblacion en situacion de vulnerabilidad                                                                            "/>
    <n v="4103017"/>
    <s v="Servicio de entrega de raciones de alimentos                                                                                                     "/>
    <s v="2.3.2.02.02.009.4103017.16.116.342                 "/>
    <n v="342"/>
    <x v="4"/>
    <s v="ANTERIOR"/>
    <x v="2"/>
    <n v="0"/>
    <n v="0"/>
    <n v="0"/>
    <n v="0"/>
    <n v="566"/>
    <s v="Servicio de entrega de raciones de alimentos                                                                                                                                  "/>
    <n v="0"/>
    <n v="200000000"/>
    <n v="0"/>
    <n v="0"/>
    <n v="0"/>
    <n v="0"/>
    <n v="200000000"/>
    <n v="200000000"/>
    <n v="0"/>
    <n v="0"/>
    <n v="0"/>
    <n v="0"/>
  </r>
  <r>
    <n v="41"/>
    <x v="13"/>
    <n v="4103"/>
    <s v="Inclusion social y productiva para la poblacion en situacion de vulnerabilidad                                                                            "/>
    <n v="4103017"/>
    <s v="Servicio de entrega de raciones de alimentos                                                                                                     "/>
    <s v="2.3.2.02.02.009.4103017.16.68.032                  "/>
    <n v="32"/>
    <x v="0"/>
    <s v="ACTUAL"/>
    <x v="0"/>
    <n v="0.06"/>
    <n v="7.0000000000000007E-2"/>
    <n v="7.0000000000000007E-2"/>
    <n v="7.0000000000000007E-2"/>
    <n v="450"/>
    <s v="Servicio de entrega de raciones de alimentos                                                                                                                                  "/>
    <n v="200000000"/>
    <n v="0"/>
    <n v="0"/>
    <n v="0"/>
    <n v="0"/>
    <n v="0"/>
    <n v="200000000"/>
    <n v="200000000"/>
    <n v="0"/>
    <n v="0"/>
    <n v="0"/>
    <n v="0"/>
  </r>
  <r>
    <n v="41"/>
    <x v="13"/>
    <n v="4103"/>
    <s v="Inclusion social y productiva para la poblacion en situacion de vulnerabilidad                                                                            "/>
    <n v="4103050"/>
    <s v="Servicio de acompanamiento familiar y comunitario para la superacion de la pobreza                                                               "/>
    <s v="2.3.2.02.02.008.4103050.16.28.032                  "/>
    <n v="32"/>
    <x v="0"/>
    <s v="ACTUAL"/>
    <x v="0"/>
    <n v="0.06"/>
    <n v="7.0000000000000007E-2"/>
    <n v="7.0000000000000007E-2"/>
    <n v="7.0000000000000007E-2"/>
    <n v="354"/>
    <s v="Servicio de acompañamiento familiar y comunitario para la superación de la pobreza                                                                                            "/>
    <n v="30000000"/>
    <n v="0"/>
    <n v="0"/>
    <n v="0"/>
    <n v="0"/>
    <n v="0"/>
    <n v="30000000"/>
    <n v="20000000"/>
    <n v="0"/>
    <n v="0"/>
    <n v="0"/>
    <n v="10000000"/>
  </r>
  <r>
    <n v="41"/>
    <x v="13"/>
    <n v="4103"/>
    <s v="Inclusion social y productiva para la poblacion en situacion de vulnerabilidad                                                                            "/>
    <n v="4103050"/>
    <s v="Servicio de acompanamiento familiar y comunitario para la superacion de la pobreza                                                               "/>
    <s v="2.3.2.02.02.008.4103050.16.86.342                  "/>
    <n v="342"/>
    <x v="4"/>
    <s v="ANTERIOR"/>
    <x v="2"/>
    <n v="0"/>
    <n v="0"/>
    <n v="0"/>
    <n v="0"/>
    <n v="586"/>
    <s v="Servicio de acompañamiento familiar y comunitario para la superación de la pobreza                                                                                            "/>
    <n v="0"/>
    <n v="90000000"/>
    <n v="0"/>
    <n v="0"/>
    <n v="0"/>
    <n v="0"/>
    <n v="90000000"/>
    <n v="0"/>
    <n v="0"/>
    <n v="0"/>
    <n v="0"/>
    <n v="90000000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01.611                  "/>
    <n v="611"/>
    <x v="60"/>
    <s v="ACTUAL"/>
    <x v="3"/>
    <n v="0"/>
    <n v="0"/>
    <n v="0"/>
    <n v="0"/>
    <n v="603"/>
    <s v="Servicio de atención y protección integral al adulto mayor - Aporte Gobernación Legalización Déficit Temporal                                                                 "/>
    <n v="0"/>
    <n v="76499999.989999995"/>
    <n v="0"/>
    <n v="0"/>
    <n v="0"/>
    <n v="0"/>
    <n v="76499999.989999995"/>
    <n v="76499999.989999995"/>
    <n v="76499999.989999995"/>
    <n v="0"/>
    <n v="0"/>
    <n v="0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101.337                 "/>
    <n v="337"/>
    <x v="61"/>
    <s v="ANTERIOR"/>
    <x v="17"/>
    <n v="0"/>
    <n v="0"/>
    <n v="0"/>
    <n v="0"/>
    <n v="534"/>
    <s v="Servicio de atención y protección integral al adulto mayor (70% Estampilla)                                                                                                   "/>
    <n v="0"/>
    <n v="1368899862.46"/>
    <n v="0"/>
    <n v="0"/>
    <n v="0"/>
    <n v="0"/>
    <n v="1368899862.46"/>
    <n v="0"/>
    <n v="0"/>
    <n v="0"/>
    <n v="0"/>
    <n v="1368899862.46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102.337                 "/>
    <n v="337"/>
    <x v="61"/>
    <s v="ANTERIOR"/>
    <x v="17"/>
    <n v="0"/>
    <n v="0"/>
    <n v="0"/>
    <n v="0"/>
    <n v="535"/>
    <s v="Servicio de atención y protección integral al adulto mayor (30% Estampilla)                                                                                                   "/>
    <n v="0"/>
    <n v="459031965.25999999"/>
    <n v="0"/>
    <n v="0"/>
    <n v="0"/>
    <n v="0"/>
    <n v="459031965.25999999"/>
    <n v="0"/>
    <n v="0"/>
    <n v="0"/>
    <n v="0"/>
    <n v="459031965.25999999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119.342                 "/>
    <n v="342"/>
    <x v="4"/>
    <s v="ANTERIOR"/>
    <x v="2"/>
    <n v="0"/>
    <n v="0"/>
    <n v="0"/>
    <n v="0"/>
    <n v="584"/>
    <s v="Servicio de atención y protección integral al adulto mayor                                                                                                                    "/>
    <n v="0"/>
    <n v="140000000"/>
    <n v="0"/>
    <n v="0"/>
    <n v="0"/>
    <n v="0"/>
    <n v="140000000"/>
    <n v="0"/>
    <n v="0"/>
    <n v="0"/>
    <n v="0"/>
    <n v="140000000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69.032                  "/>
    <n v="32"/>
    <x v="0"/>
    <s v="ACTUAL"/>
    <x v="0"/>
    <n v="0.06"/>
    <n v="7.0000000000000007E-2"/>
    <n v="7.0000000000000007E-2"/>
    <n v="7.0000000000000007E-2"/>
    <n v="451"/>
    <s v="Servicio de atención y protección integral al adulto mayor                                                                                                                    "/>
    <n v="30000000"/>
    <n v="0"/>
    <n v="0"/>
    <n v="0"/>
    <n v="0"/>
    <n v="0"/>
    <n v="30000000"/>
    <n v="0"/>
    <n v="0"/>
    <n v="0"/>
    <n v="0"/>
    <n v="30000000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70.201                  "/>
    <n v="201"/>
    <x v="62"/>
    <s v="ACTUAL"/>
    <x v="17"/>
    <n v="0.05"/>
    <n v="0.05"/>
    <n v="0.05"/>
    <n v="0.05"/>
    <n v="452"/>
    <s v="Servicio de atención y protección integral al adulto mayor (70% Estampilla)                                                                                                   "/>
    <n v="696744227.16999996"/>
    <n v="0"/>
    <n v="0"/>
    <n v="0"/>
    <n v="0"/>
    <n v="0"/>
    <n v="696744227.16999996"/>
    <n v="332000000"/>
    <n v="331980000"/>
    <n v="0"/>
    <n v="0"/>
    <n v="364744227.17000002"/>
  </r>
  <r>
    <n v="41"/>
    <x v="13"/>
    <n v="4104"/>
    <s v="Atencion integral de poblacion en situacion permanente de desproteccion social y/o familiar                                                               "/>
    <n v="4104008"/>
    <s v="Servicio de atencion y proteccion integral al adulto mayor                                                                                       "/>
    <s v="2.3.2.02.02.009.4104008.16.71.201                  "/>
    <n v="201"/>
    <x v="62"/>
    <s v="ACTUAL"/>
    <x v="17"/>
    <n v="0.05"/>
    <n v="0.05"/>
    <n v="0.05"/>
    <n v="0.05"/>
    <n v="453"/>
    <s v="Servicio de atención y protección integral al adulto mayor (30% Estampilla)                                                                                                   "/>
    <n v="298604668.79000002"/>
    <n v="0"/>
    <n v="0"/>
    <n v="0"/>
    <n v="0"/>
    <n v="0"/>
    <n v="298604668.79000002"/>
    <n v="261000000"/>
    <n v="260992294"/>
    <n v="78297688"/>
    <n v="78297688"/>
    <n v="37604668.789999999"/>
  </r>
  <r>
    <n v="41"/>
    <x v="13"/>
    <n v="4104"/>
    <s v="Atencion integral de poblacion en situacion permanente de desproteccion social y/o familiar                                                               "/>
    <n v="4104020"/>
    <s v="Servicio de atencion integral a poblacion en condicion de discapacidad                                                                           "/>
    <s v="2.3.2.02.02.009.4104020.16.72.032                  "/>
    <n v="32"/>
    <x v="0"/>
    <s v="ACTUAL"/>
    <x v="0"/>
    <n v="0.06"/>
    <n v="7.0000000000000007E-2"/>
    <n v="7.0000000000000007E-2"/>
    <n v="7.0000000000000007E-2"/>
    <n v="454"/>
    <s v="Servicio de atención integral a población en condición de discapacidad                                                                                                        "/>
    <n v="40000000"/>
    <n v="0"/>
    <n v="0"/>
    <n v="0"/>
    <n v="0"/>
    <n v="0"/>
    <n v="40000000"/>
    <n v="0"/>
    <n v="0"/>
    <n v="0"/>
    <n v="0"/>
    <n v="40000000"/>
  </r>
  <r>
    <n v="41"/>
    <x v="13"/>
    <n v="4104"/>
    <s v="Atencion integral de poblacion en situacion permanente de desproteccion social y/o familiar                                                               "/>
    <n v="4104027"/>
    <s v="Servicio de atencion integral al habitante de la calle                                                                                           "/>
    <s v="2.3.2.02.02.009.4104027.16.73.032                  "/>
    <n v="32"/>
    <x v="0"/>
    <s v="ACTUAL"/>
    <x v="0"/>
    <n v="0.06"/>
    <n v="7.0000000000000007E-2"/>
    <n v="7.0000000000000007E-2"/>
    <n v="7.0000000000000007E-2"/>
    <n v="455"/>
    <s v="Servicio de atención integral al habitante de la calle                                                                                                                        "/>
    <n v="10000000"/>
    <n v="0"/>
    <n v="0"/>
    <n v="0"/>
    <n v="0"/>
    <n v="0"/>
    <n v="10000000"/>
    <n v="0"/>
    <n v="0"/>
    <n v="0"/>
    <n v="0"/>
    <n v="10000000"/>
  </r>
  <r>
    <n v="43"/>
    <x v="14"/>
    <n v="4301"/>
    <s v="Fomento a la recreacion, la actividad fisica y el deporte                                                                                                 "/>
    <n v="4301001"/>
    <s v="Servicio de apoyo a la actividad fisica, la recreacion y el deporte                                                                              "/>
    <s v="2.3.3.08.06.4301001.16.01.342                      "/>
    <n v="342"/>
    <x v="4"/>
    <s v="ANTERIOR"/>
    <x v="2"/>
    <n v="0"/>
    <n v="0"/>
    <n v="0"/>
    <n v="0"/>
    <n v="570"/>
    <s v="Servicio de apoyo a la actividad física, la recreación y el deporte - Incentivos deportistas                                                                                  "/>
    <n v="0"/>
    <n v="75000000"/>
    <n v="0"/>
    <n v="0"/>
    <n v="0"/>
    <n v="0"/>
    <n v="75000000"/>
    <n v="0"/>
    <n v="0"/>
    <n v="0"/>
    <n v="0"/>
    <n v="75000000"/>
  </r>
  <r>
    <n v="43"/>
    <x v="14"/>
    <n v="4301"/>
    <s v="Fomento a la recreacion, la actividad fisica y el deporte                                                                                                 "/>
    <n v="4301004"/>
    <s v="Servicio de mantenimiento a la infraestructura deportiva                                                                                         "/>
    <s v="2.3.2.02.02.008.4301004.16.29.001                  "/>
    <n v="1"/>
    <x v="3"/>
    <s v="ACTUAL"/>
    <x v="2"/>
    <n v="0.05"/>
    <n v="0.05"/>
    <n v="0.05"/>
    <n v="0.05"/>
    <n v="355"/>
    <s v="Servicio de mantenimiento a la infraestructura deportiva                                                                                                                      "/>
    <n v="250000000"/>
    <n v="0"/>
    <n v="0"/>
    <n v="0"/>
    <n v="0"/>
    <n v="0"/>
    <n v="250000000"/>
    <n v="150000000"/>
    <n v="149346949"/>
    <n v="149346949"/>
    <n v="149346949"/>
    <n v="100000000"/>
  </r>
  <r>
    <n v="43"/>
    <x v="14"/>
    <n v="4301"/>
    <s v="Fomento a la recreacion, la actividad fisica y el deporte                                                                                                 "/>
    <n v="4301004"/>
    <s v="Servicio de mantenimiento a la infraestructura deportiva                                                                                         "/>
    <s v="2.3.2.02.02.008.4301004.16.30.508                  "/>
    <n v="508"/>
    <x v="63"/>
    <s v="ACTUAL"/>
    <x v="3"/>
    <n v="0.05"/>
    <n v="0.05"/>
    <n v="0.05"/>
    <n v="0.05"/>
    <n v="356"/>
    <s v="Servicio de mantenimiento a la infraestructura deportiva                                                                                                                      "/>
    <n v="200000000"/>
    <n v="0"/>
    <n v="0"/>
    <n v="0"/>
    <n v="0"/>
    <n v="0"/>
    <n v="200000000"/>
    <n v="150000000"/>
    <n v="12209345"/>
    <n v="12209345"/>
    <n v="12209345"/>
    <n v="50000000"/>
  </r>
  <r>
    <n v="43"/>
    <x v="14"/>
    <n v="4301"/>
    <s v="Fomento a la recreacion, la actividad fisica y el deporte                                                                                                 "/>
    <n v="4301004"/>
    <s v="Servicio de mantenimiento a la infraestructura deportiva                                                                                         "/>
    <s v="2.3.2.02.02.009.4301004.16.92.320                  "/>
    <n v="320"/>
    <x v="64"/>
    <s v="ANTERIOR"/>
    <x v="3"/>
    <n v="0"/>
    <n v="0"/>
    <n v="0"/>
    <n v="0"/>
    <n v="492"/>
    <s v="Servicio de mantenimiento a la infraestructura deportiva - Programa de Manteminiento                                                                                          "/>
    <n v="0"/>
    <n v="682185990.19000006"/>
    <n v="0"/>
    <n v="0"/>
    <n v="0"/>
    <n v="0"/>
    <n v="682185990.19000006"/>
    <n v="40800000"/>
    <n v="0"/>
    <n v="0"/>
    <n v="0"/>
    <n v="641385990.19000006"/>
  </r>
  <r>
    <n v="43"/>
    <x v="14"/>
    <n v="4301"/>
    <s v="Fomento a la recreacion, la actividad fisica y el deporte                                                                                                 "/>
    <n v="4301007"/>
    <s v="Servicio de Escuelas Deportivas                                                                                                                  "/>
    <s v="2.3.2.02.02.009.4301007.16.74.215                  "/>
    <n v="215"/>
    <x v="65"/>
    <s v="ACTUAL"/>
    <x v="18"/>
    <n v="0.06"/>
    <n v="7.0000000000000007E-2"/>
    <n v="7.0000000000000007E-2"/>
    <n v="7.0000000000000007E-2"/>
    <n v="456"/>
    <s v="Servicio de Escuelas Deportivas                                                                                                                                               "/>
    <n v="550000000"/>
    <n v="0"/>
    <n v="0"/>
    <n v="0"/>
    <n v="0"/>
    <n v="0"/>
    <n v="550000000"/>
    <n v="205500000"/>
    <n v="0"/>
    <n v="0"/>
    <n v="0"/>
    <n v="344500000"/>
  </r>
  <r>
    <n v="43"/>
    <x v="14"/>
    <n v="4301"/>
    <s v="Fomento a la recreacion, la actividad fisica y el deporte                                                                                                 "/>
    <n v="4301007"/>
    <s v="Servicio de Escuelas Deportivas                                                                                                                  "/>
    <s v="2.3.2.02.02.009.4301007.16.90.317                  "/>
    <n v="317"/>
    <x v="66"/>
    <s v="ANTERIOR"/>
    <x v="18"/>
    <n v="0"/>
    <n v="0"/>
    <n v="0"/>
    <n v="0"/>
    <n v="490"/>
    <s v="Servicio de Escuelas Deportivas                                                                                                                                               "/>
    <n v="0"/>
    <n v="120541514"/>
    <n v="0"/>
    <n v="0"/>
    <n v="0"/>
    <n v="0"/>
    <n v="120541514"/>
    <n v="114300000"/>
    <n v="0"/>
    <n v="0"/>
    <n v="0"/>
    <n v="6241514"/>
  </r>
  <r>
    <n v="43"/>
    <x v="14"/>
    <n v="4301"/>
    <s v="Fomento a la recreacion, la actividad fisica y el deporte                                                                                                 "/>
    <n v="4301032"/>
    <s v="Servicio de organizacion de eventos deportivos comunitarios                                                                                      "/>
    <s v="2.3.2.02.02.009.4301032.16.75.215                  "/>
    <n v="215"/>
    <x v="65"/>
    <s v="ACTUAL"/>
    <x v="18"/>
    <n v="0.06"/>
    <n v="7.0000000000000007E-2"/>
    <n v="7.0000000000000007E-2"/>
    <n v="7.0000000000000007E-2"/>
    <n v="457"/>
    <s v="Servicio de organización de eventos deportivos comunitarios                                                                                                                   "/>
    <n v="45551195.100000001"/>
    <n v="0"/>
    <n v="0"/>
    <n v="0"/>
    <n v="0"/>
    <n v="0"/>
    <n v="45551195.100000001"/>
    <n v="0"/>
    <n v="0"/>
    <n v="0"/>
    <n v="0"/>
    <n v="45551195.100000001"/>
  </r>
  <r>
    <n v="43"/>
    <x v="14"/>
    <n v="4301"/>
    <s v="Fomento a la recreacion, la actividad fisica y el deporte                                                                                                 "/>
    <n v="4301032"/>
    <s v="Servicio de organizacion de eventos deportivos comunitarios                                                                                      "/>
    <s v="2.3.2.02.02.009.4301032.16.91.320                  "/>
    <n v="320"/>
    <x v="64"/>
    <s v="ANTERIOR"/>
    <x v="3"/>
    <n v="0"/>
    <n v="0"/>
    <n v="0"/>
    <n v="0"/>
    <n v="491"/>
    <s v="Servicio de organización de eventos deportivos comunitarios - Torneos Nacionales                                                                                              "/>
    <n v="0"/>
    <n v="75798443.349999994"/>
    <n v="0"/>
    <n v="0"/>
    <n v="0"/>
    <n v="0"/>
    <n v="75798443.349999994"/>
    <n v="0"/>
    <n v="0"/>
    <n v="0"/>
    <n v="0"/>
    <n v="75798443.349999994"/>
  </r>
  <r>
    <n v="43"/>
    <x v="14"/>
    <n v="4301"/>
    <s v="Fomento a la recreacion, la actividad fisica y el deporte                                                                                                 "/>
    <n v="4301037"/>
    <s v="Servicio de promocion de la actividad fisica, la recreacion y el deporte                                                                         "/>
    <s v="2.3.2.02.02.009.4301037.16.76.215                  "/>
    <n v="215"/>
    <x v="65"/>
    <s v="ACTUAL"/>
    <x v="18"/>
    <n v="0.06"/>
    <n v="7.0000000000000007E-2"/>
    <n v="7.0000000000000007E-2"/>
    <n v="7.0000000000000007E-2"/>
    <n v="458"/>
    <s v="Servicio de promoción de la actividad física, la recreación y el deporte      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</r>
  <r>
    <n v="43"/>
    <x v="14"/>
    <n v="4301"/>
    <s v="Fomento a la recreacion, la actividad fisica y el deporte                                                                                                 "/>
    <n v="4301037"/>
    <s v="Servicio de promocion de la actividad fisica, la recreacion y el deporte                                                                         "/>
    <s v="2.3.2.02.02.009.4301037.16.77.508                  "/>
    <n v="508"/>
    <x v="63"/>
    <s v="ACTUAL"/>
    <x v="3"/>
    <n v="0.05"/>
    <n v="0.05"/>
    <n v="0.05"/>
    <n v="0.05"/>
    <n v="459"/>
    <s v="Servicio de promoción de la actividad física, la recreación y el deporte                                                                                                      "/>
    <n v="33420313.18"/>
    <n v="0"/>
    <n v="0"/>
    <n v="0"/>
    <n v="0"/>
    <n v="0"/>
    <n v="33420313.18"/>
    <n v="0"/>
    <n v="0"/>
    <n v="0"/>
    <n v="0"/>
    <n v="33420313.18"/>
  </r>
  <r>
    <n v="45"/>
    <x v="15"/>
    <n v="4501"/>
    <s v="Fortalecimiento de la convivencia y la seguridad ciudadana                                                                                                "/>
    <n v="4501001"/>
    <s v="Servicio de asistencia tecnica4501001                                                                                                            "/>
    <s v="2.3.2.02.02.008.4501001.16.01.338                  "/>
    <n v="338"/>
    <x v="67"/>
    <s v="ANTERIOR"/>
    <x v="3"/>
    <n v="0"/>
    <n v="0"/>
    <n v="0"/>
    <n v="0"/>
    <n v="595"/>
    <s v="Servicio de asistencia técnica - cultura ciudadana                                                                                                                            "/>
    <n v="0"/>
    <n v="0"/>
    <n v="0"/>
    <n v="35631764.609999999"/>
    <n v="0"/>
    <n v="0"/>
    <n v="35631764.609999999"/>
    <n v="35631764.609999999"/>
    <n v="0"/>
    <n v="0"/>
    <n v="0"/>
    <n v="0"/>
  </r>
  <r>
    <n v="45"/>
    <x v="15"/>
    <n v="4501"/>
    <s v="Fortalecimiento de la convivencia y la seguridad ciudadana                                                                                                "/>
    <n v="4501026"/>
    <s v="Documentos Planeacion                                                                                                                            "/>
    <s v="2.3.2.02.02.008.4501026.16.31.259                  "/>
    <n v="259"/>
    <x v="68"/>
    <s v="ACTUAL"/>
    <x v="3"/>
    <n v="0.05"/>
    <n v="0.05"/>
    <n v="0.05"/>
    <n v="0.05"/>
    <n v="357"/>
    <s v="Documentos Planeacion - Cultura Ciudadana                                                                                                                                     "/>
    <n v="15302835.84"/>
    <n v="0"/>
    <n v="0"/>
    <n v="0"/>
    <n v="0"/>
    <n v="0"/>
    <n v="15302835.84"/>
    <n v="0"/>
    <n v="0"/>
    <n v="0"/>
    <n v="0"/>
    <n v="15302835.84"/>
  </r>
  <r>
    <n v="45"/>
    <x v="15"/>
    <n v="4501"/>
    <s v="Fortalecimiento de la convivencia y la seguridad ciudadana                                                                                                "/>
    <n v="4501026"/>
    <s v="Documentos Planeacion                                                                                                                            "/>
    <s v="2.3.2.02.02.008.4501026.16.32.259                  "/>
    <n v="259"/>
    <x v="68"/>
    <s v="ACTUAL"/>
    <x v="3"/>
    <n v="0.05"/>
    <n v="0.05"/>
    <n v="0.05"/>
    <n v="0.05"/>
    <n v="358"/>
    <s v="Documentos Planeación - Materialización Medidas Correctivas                                                                                                                   "/>
    <n v="12752363.210000001"/>
    <n v="0"/>
    <n v="0"/>
    <n v="0"/>
    <n v="0"/>
    <n v="0"/>
    <n v="12752363.210000001"/>
    <n v="0"/>
    <n v="0"/>
    <n v="0"/>
    <n v="0"/>
    <n v="12752363.210000001"/>
  </r>
  <r>
    <n v="45"/>
    <x v="15"/>
    <n v="4501"/>
    <s v="Fortalecimiento de la convivencia y la seguridad ciudadana                                                                                                "/>
    <n v="4501026"/>
    <s v="Documentos Planeacion                                                                                                                            "/>
    <s v="2.3.2.02.02.008.4501026.16.62.338                  "/>
    <n v="338"/>
    <x v="67"/>
    <s v="ANTERIOR"/>
    <x v="3"/>
    <n v="0"/>
    <n v="0"/>
    <n v="0"/>
    <n v="0"/>
    <n v="513"/>
    <s v="Documentos Planeacion - Cultura Ciudadana                                                                                                                                     "/>
    <n v="0"/>
    <n v="35631764.609999999"/>
    <n v="0"/>
    <n v="0"/>
    <n v="35631764.609999999"/>
    <n v="0"/>
    <n v="0"/>
    <n v="0"/>
    <n v="0"/>
    <n v="0"/>
    <n v="0"/>
    <n v="0"/>
  </r>
  <r>
    <n v="45"/>
    <x v="15"/>
    <n v="4501"/>
    <s v="Fortalecimiento de la convivencia y la seguridad ciudadana                                                                                                "/>
    <n v="4501026"/>
    <s v="Documentos Planeacion                                                                                                                            "/>
    <s v="2.3.2.02.02.008.4501026.16.63.338                  "/>
    <n v="338"/>
    <x v="67"/>
    <s v="ANTERIOR"/>
    <x v="3"/>
    <n v="0"/>
    <n v="0"/>
    <n v="0"/>
    <n v="0"/>
    <n v="514"/>
    <s v="Documentos Planeación - Materialización Medidas Correctivas                                                                                                                   "/>
    <n v="0"/>
    <n v="16258473.939999999"/>
    <n v="0"/>
    <n v="0"/>
    <n v="0"/>
    <n v="0"/>
    <n v="16258473.939999999"/>
    <n v="0"/>
    <n v="0"/>
    <n v="0"/>
    <n v="0"/>
    <n v="16258473.939999999"/>
  </r>
  <r>
    <n v="45"/>
    <x v="15"/>
    <n v="4501"/>
    <s v="Fortalecimiento de la convivencia y la seguridad ciudadana                                                                                                "/>
    <n v="4501028"/>
    <s v="Servicio de vigilancia a traves de camaras de seguridad                                                                                          "/>
    <s v="2.3.2.01.01.003.05.02.4501028.16.01.342            "/>
    <n v="342"/>
    <x v="4"/>
    <s v="ANTERIOR"/>
    <x v="2"/>
    <n v="0"/>
    <n v="0"/>
    <n v="0"/>
    <n v="0"/>
    <n v="573"/>
    <s v="Servicio de vigilancia a través de cámaras de seguridad                                                                                                                       "/>
    <n v="0"/>
    <n v="135029230.81"/>
    <n v="0"/>
    <n v="0"/>
    <n v="0"/>
    <n v="0"/>
    <n v="135029230.81"/>
    <n v="135029230.81"/>
    <n v="0"/>
    <n v="0"/>
    <n v="0"/>
    <n v="0"/>
  </r>
  <r>
    <n v="45"/>
    <x v="15"/>
    <n v="4501"/>
    <s v="Fortalecimiento de la convivencia y la seguridad ciudadana                                                                                                "/>
    <n v="4501028"/>
    <s v="Servicio de vigilancia a traves de camaras de seguridad                                                                                          "/>
    <s v="2.3.2.01.01.003.05.02.4501028.16.01.510            "/>
    <n v="510"/>
    <x v="69"/>
    <s v="ACTUAL"/>
    <x v="3"/>
    <n v="0"/>
    <n v="0"/>
    <n v="0"/>
    <n v="0"/>
    <n v="604"/>
    <s v="Servicio de vigilancia a través de cámaras de seguridad - Legalización Déficit Temporal                                                                                       "/>
    <n v="0"/>
    <n v="1120560890"/>
    <n v="0"/>
    <n v="0"/>
    <n v="0"/>
    <n v="0"/>
    <n v="1120560890"/>
    <n v="1120560890"/>
    <n v="901747104.05999994"/>
    <n v="901747104.05999994"/>
    <n v="0"/>
    <n v="0"/>
  </r>
  <r>
    <n v="45"/>
    <x v="15"/>
    <n v="4501"/>
    <s v="Fortalecimiento de la convivencia y la seguridad ciudadana                                                                                                "/>
    <n v="4501029"/>
    <s v="Servicio de apoyo financiero para proyectos de convivencia y seguridad ciudadana                                                                 "/>
    <s v="2.3.2.02.02.009.4501029.16.105.319                 "/>
    <n v="319"/>
    <x v="70"/>
    <s v="ANTERIOR"/>
    <x v="19"/>
    <n v="0"/>
    <n v="0"/>
    <n v="0"/>
    <n v="0"/>
    <n v="538"/>
    <s v="Servicio de apoyo financiero para proyectos de convivencia y seguridad ciudadana                                                                                              "/>
    <n v="0"/>
    <n v="4830358255.3400002"/>
    <n v="0"/>
    <n v="0"/>
    <n v="0"/>
    <n v="0"/>
    <n v="4830358255.3400002"/>
    <n v="0"/>
    <n v="0"/>
    <n v="0"/>
    <n v="0"/>
    <n v="4830358255.3400002"/>
  </r>
  <r>
    <n v="45"/>
    <x v="15"/>
    <n v="4501"/>
    <s v="Fortalecimiento de la convivencia y la seguridad ciudadana                                                                                                "/>
    <n v="4501029"/>
    <s v="Servicio de apoyo financiero para proyectos de convivencia y seguridad ciudadana                                                                 "/>
    <s v="2.3.2.02.02.009.4501029.16.78.001                  "/>
    <n v="1"/>
    <x v="3"/>
    <s v="ACTUAL"/>
    <x v="2"/>
    <n v="0.05"/>
    <n v="0.05"/>
    <n v="0.05"/>
    <n v="0.05"/>
    <n v="460"/>
    <s v="Servicio de apoyo financiero para proyectos de convivencia y seguridad ciudadana                                                                                              "/>
    <n v="257776560"/>
    <n v="0"/>
    <n v="0"/>
    <n v="100000000"/>
    <n v="0"/>
    <n v="0"/>
    <n v="357776560"/>
    <n v="100000000"/>
    <n v="99975000"/>
    <n v="0"/>
    <n v="0"/>
    <n v="257776560"/>
  </r>
  <r>
    <n v="45"/>
    <x v="15"/>
    <n v="4501"/>
    <s v="Fortalecimiento de la convivencia y la seguridad ciudadana                                                                                                "/>
    <n v="4501029"/>
    <s v="Servicio de apoyo financiero para proyectos de convivencia y seguridad ciudadana                                                                 "/>
    <s v="2.3.2.02.02.009.4501029.16.79.260                  "/>
    <n v="260"/>
    <x v="71"/>
    <s v="ACTUAL"/>
    <x v="19"/>
    <n v="0.05"/>
    <n v="0.05"/>
    <n v="0.05"/>
    <n v="0.05"/>
    <n v="461"/>
    <s v="Servicio de apoyo financiero para proyectos de convivencia y seguridad ciudadana                                                                                              "/>
    <n v="907956664.15999997"/>
    <n v="0"/>
    <n v="0"/>
    <n v="0"/>
    <n v="0"/>
    <n v="0"/>
    <n v="907956664.15999997"/>
    <n v="0"/>
    <n v="0"/>
    <n v="0"/>
    <n v="0"/>
    <n v="907956664.15999997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1.001.01.4501048.16.09.032               "/>
    <n v="32"/>
    <x v="0"/>
    <s v="ACTUAL"/>
    <x v="0"/>
    <n v="0.06"/>
    <n v="7.0000000000000007E-2"/>
    <n v="7.0000000000000007E-2"/>
    <n v="7.0000000000000007E-2"/>
    <n v="168"/>
    <s v="Sueldo básico - Inspecciones                                                                                                                                                  "/>
    <n v="193628023.75999999"/>
    <n v="0"/>
    <n v="0"/>
    <n v="0"/>
    <n v="0"/>
    <n v="0"/>
    <n v="193628023.75999999"/>
    <n v="38128471"/>
    <n v="38128471"/>
    <n v="38128471"/>
    <n v="38128471"/>
    <n v="155499552.75999999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1.001.06.4501048.16.08.032               "/>
    <n v="32"/>
    <x v="0"/>
    <s v="ACTUAL"/>
    <x v="0"/>
    <n v="0.06"/>
    <n v="7.0000000000000007E-2"/>
    <n v="7.0000000000000007E-2"/>
    <n v="7.0000000000000007E-2"/>
    <n v="185"/>
    <s v="Prima de servicio - Inspecciones                                                                                                                                              "/>
    <n v="8538458"/>
    <n v="0"/>
    <n v="0"/>
    <n v="0"/>
    <n v="0"/>
    <n v="0"/>
    <n v="8538458"/>
    <n v="0"/>
    <n v="0"/>
    <n v="0"/>
    <n v="0"/>
    <n v="8538458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1.001.07.4501048.16.06.032               "/>
    <n v="32"/>
    <x v="0"/>
    <s v="ACTUAL"/>
    <x v="0"/>
    <n v="0.06"/>
    <n v="7.0000000000000007E-2"/>
    <n v="7.0000000000000007E-2"/>
    <n v="7.0000000000000007E-2"/>
    <n v="191"/>
    <s v="Bonificación por servicios prestados - Inspecciones                                                                                                                           "/>
    <n v="5647485"/>
    <n v="0"/>
    <n v="0"/>
    <n v="0"/>
    <n v="0"/>
    <n v="0"/>
    <n v="5647485"/>
    <n v="2640990"/>
    <n v="2640990"/>
    <n v="2640990"/>
    <n v="2640990"/>
    <n v="3006495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1.001.08.01.4501048.16.08.032            "/>
    <n v="32"/>
    <x v="0"/>
    <s v="ACTUAL"/>
    <x v="0"/>
    <n v="0.06"/>
    <n v="7.0000000000000007E-2"/>
    <n v="7.0000000000000007E-2"/>
    <n v="7.0000000000000007E-2"/>
    <n v="199"/>
    <s v="Prima de navidad - Inspecciones                                                                                                                                               "/>
    <n v="17825575"/>
    <n v="0"/>
    <n v="0"/>
    <n v="0"/>
    <n v="0"/>
    <n v="0"/>
    <n v="17825575"/>
    <n v="0"/>
    <n v="0"/>
    <n v="0"/>
    <n v="0"/>
    <n v="17825575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1.001.08.02.4501048.16.08.032            "/>
    <n v="32"/>
    <x v="0"/>
    <s v="ACTUAL"/>
    <x v="0"/>
    <n v="0.06"/>
    <n v="7.0000000000000007E-2"/>
    <n v="7.0000000000000007E-2"/>
    <n v="7.0000000000000007E-2"/>
    <n v="207"/>
    <s v="Prima de vacaciones - Inspecciones                                                                                                                                            "/>
    <n v="6092940.2699999996"/>
    <n v="0"/>
    <n v="0"/>
    <n v="0"/>
    <n v="0"/>
    <n v="0"/>
    <n v="6092940.2699999996"/>
    <n v="4159296"/>
    <n v="4159296"/>
    <n v="4159296"/>
    <n v="4159296"/>
    <n v="1933644.27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1.4501048.16.10.032                  "/>
    <n v="32"/>
    <x v="0"/>
    <s v="ACTUAL"/>
    <x v="0"/>
    <n v="0.06"/>
    <n v="7.0000000000000007E-2"/>
    <n v="7.0000000000000007E-2"/>
    <n v="7.0000000000000007E-2"/>
    <n v="225"/>
    <s v="Aportes a la seguridad social en pensiones - Inspecciones                                                                                                                     "/>
    <n v="23235362.850000001"/>
    <n v="0"/>
    <n v="0"/>
    <n v="0"/>
    <n v="0"/>
    <n v="0"/>
    <n v="23235362.850000001"/>
    <n v="5208900"/>
    <n v="5208900"/>
    <n v="5208900"/>
    <n v="5208900"/>
    <n v="18026462.850000001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2.4501048.16.10.032                  "/>
    <n v="32"/>
    <x v="0"/>
    <s v="ACTUAL"/>
    <x v="0"/>
    <n v="0.06"/>
    <n v="7.0000000000000007E-2"/>
    <n v="7.0000000000000007E-2"/>
    <n v="7.0000000000000007E-2"/>
    <n v="235"/>
    <s v="Aportes a la seguridad social en salud - Inspecciones                                                                                                                         "/>
    <n v="16458382.02"/>
    <n v="0"/>
    <n v="0"/>
    <n v="0"/>
    <n v="0"/>
    <n v="0"/>
    <n v="16458382.02"/>
    <n v="3690000"/>
    <n v="3690000"/>
    <n v="3690000"/>
    <n v="3690000"/>
    <n v="12768382.02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3.4501048.16.13.032                  "/>
    <n v="32"/>
    <x v="0"/>
    <s v="ACTUAL"/>
    <x v="0"/>
    <n v="0.06"/>
    <n v="7.0000000000000007E-2"/>
    <n v="7.0000000000000007E-2"/>
    <n v="7.0000000000000007E-2"/>
    <n v="248"/>
    <s v="Aportes de cesantías  - Inspecciones                                                                                                                                          "/>
    <n v="19311039"/>
    <n v="0"/>
    <n v="0"/>
    <n v="0"/>
    <n v="0"/>
    <n v="0"/>
    <n v="19311039"/>
    <n v="0"/>
    <n v="0"/>
    <n v="0"/>
    <n v="0"/>
    <n v="19311039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3.4501048.16.14.032                  "/>
    <n v="32"/>
    <x v="0"/>
    <s v="ACTUAL"/>
    <x v="0"/>
    <n v="0.06"/>
    <n v="7.0000000000000007E-2"/>
    <n v="7.0000000000000007E-2"/>
    <n v="7.0000000000000007E-2"/>
    <n v="249"/>
    <s v="Aportes de cesantías (Intereses)  - Inspecciones                                                                                                                              "/>
    <n v="2317324.6800000002"/>
    <n v="0"/>
    <n v="0"/>
    <n v="0"/>
    <n v="0"/>
    <n v="0"/>
    <n v="2317324.6800000002"/>
    <n v="0"/>
    <n v="0"/>
    <n v="0"/>
    <n v="0"/>
    <n v="2317324.6800000002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4.4501048.16.08.032                  "/>
    <n v="32"/>
    <x v="0"/>
    <s v="ACTUAL"/>
    <x v="0"/>
    <n v="0.06"/>
    <n v="7.0000000000000007E-2"/>
    <n v="7.0000000000000007E-2"/>
    <n v="7.0000000000000007E-2"/>
    <n v="257"/>
    <s v="Aportes a cajas de compensación familiar  - Inspecciones                                                                                                                      "/>
    <n v="7745120.9500000002"/>
    <n v="0"/>
    <n v="0"/>
    <n v="0"/>
    <n v="0"/>
    <n v="0"/>
    <n v="7745120.9500000002"/>
    <n v="1737300"/>
    <n v="1737300"/>
    <n v="1737300"/>
    <n v="1737300"/>
    <n v="6007820.9500000002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5.4501048.16.07.032                  "/>
    <n v="32"/>
    <x v="0"/>
    <s v="ACTUAL"/>
    <x v="0"/>
    <n v="0.06"/>
    <n v="7.0000000000000007E-2"/>
    <n v="7.0000000000000007E-2"/>
    <n v="7.0000000000000007E-2"/>
    <n v="264"/>
    <s v="Aportes generales al sistema de riesgos laborales - Inspecciones                                                                                                              "/>
    <n v="1010738.28"/>
    <n v="0"/>
    <n v="0"/>
    <n v="0"/>
    <n v="0"/>
    <n v="0"/>
    <n v="1010738.28"/>
    <n v="199400"/>
    <n v="199400"/>
    <n v="199400"/>
    <n v="199400"/>
    <n v="811338.28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6.4501048.16.08.032                  "/>
    <n v="32"/>
    <x v="0"/>
    <s v="ACTUAL"/>
    <x v="0"/>
    <n v="0.06"/>
    <n v="7.0000000000000007E-2"/>
    <n v="7.0000000000000007E-2"/>
    <n v="7.0000000000000007E-2"/>
    <n v="272"/>
    <s v="Aportes al ICBF - Inspecciones                                                                                                                                                "/>
    <n v="5808840.71"/>
    <n v="0"/>
    <n v="0"/>
    <n v="0"/>
    <n v="0"/>
    <n v="0"/>
    <n v="5808840.71"/>
    <n v="1302800"/>
    <n v="1302800"/>
    <n v="1302800"/>
    <n v="1302800"/>
    <n v="4506040.71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7.4501048.16.08.032                  "/>
    <n v="32"/>
    <x v="0"/>
    <s v="ACTUAL"/>
    <x v="0"/>
    <n v="0.06"/>
    <n v="7.0000000000000007E-2"/>
    <n v="7.0000000000000007E-2"/>
    <n v="7.0000000000000007E-2"/>
    <n v="280"/>
    <s v="Aportes al SENA - Inspecciones                                                                                                                                                "/>
    <n v="968140.12"/>
    <n v="0"/>
    <n v="0"/>
    <n v="0"/>
    <n v="0"/>
    <n v="0"/>
    <n v="968140.12"/>
    <n v="217700"/>
    <n v="217700"/>
    <n v="217700"/>
    <n v="217700"/>
    <n v="750440.12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2.009.4501048.16.08.032                  "/>
    <n v="32"/>
    <x v="0"/>
    <s v="ACTUAL"/>
    <x v="0"/>
    <n v="0.06"/>
    <n v="7.0000000000000007E-2"/>
    <n v="7.0000000000000007E-2"/>
    <n v="7.0000000000000007E-2"/>
    <n v="295"/>
    <s v="Aportes a escuelas industriales e institutos técnicos - Inspecciones                                                                                                          "/>
    <n v="1936280.24"/>
    <n v="0"/>
    <n v="0"/>
    <n v="0"/>
    <n v="0"/>
    <n v="0"/>
    <n v="1936280.24"/>
    <n v="435200"/>
    <n v="435200"/>
    <n v="435200"/>
    <n v="435200"/>
    <n v="1501080.24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3.001.01.4501048.16.08.032               "/>
    <n v="32"/>
    <x v="0"/>
    <s v="ACTUAL"/>
    <x v="0"/>
    <n v="0.06"/>
    <n v="7.0000000000000007E-2"/>
    <n v="7.0000000000000007E-2"/>
    <n v="7.0000000000000007E-2"/>
    <n v="303"/>
    <s v="Vacaciones - Inspecciones                                                                                                                                                     "/>
    <n v="12908534.92"/>
    <n v="0"/>
    <n v="0"/>
    <n v="0"/>
    <n v="0"/>
    <n v="0"/>
    <n v="12908534.92"/>
    <n v="5281978"/>
    <n v="5281978"/>
    <n v="5281978"/>
    <n v="5281978"/>
    <n v="7626556.9199999999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1.01.03.001.03.4501048.16.06.032               "/>
    <n v="32"/>
    <x v="0"/>
    <s v="ACTUAL"/>
    <x v="0"/>
    <n v="0.06"/>
    <n v="7.0000000000000007E-2"/>
    <n v="7.0000000000000007E-2"/>
    <n v="7.0000000000000007E-2"/>
    <n v="309"/>
    <s v="Bonificación especial de recreación - Inspecciones                                                                                                                            "/>
    <n v="1075711.24"/>
    <n v="0"/>
    <n v="0"/>
    <n v="0"/>
    <n v="0"/>
    <n v="0"/>
    <n v="1075711.24"/>
    <n v="503046"/>
    <n v="503046"/>
    <n v="503046"/>
    <n v="503046"/>
    <n v="572665.24"/>
  </r>
  <r>
    <n v="45"/>
    <x v="15"/>
    <n v="4501"/>
    <s v="Fortalecimiento de la convivencia y la seguridad ciudadana                                                                                                "/>
    <n v="4501048"/>
    <s v="Servicio de apoyo para el acceso a la justicia policiva                                                                                          "/>
    <s v="2.3.2.02.02.009.4501048.16.80.032                  "/>
    <n v="32"/>
    <x v="0"/>
    <s v="ACTUAL"/>
    <x v="0"/>
    <n v="0.06"/>
    <n v="7.0000000000000007E-2"/>
    <n v="7.0000000000000007E-2"/>
    <n v="7.0000000000000007E-2"/>
    <n v="462"/>
    <s v="Aportes a la ESAP - Inspecciones                                                                                                                                              "/>
    <n v="968140.12"/>
    <n v="0"/>
    <n v="0"/>
    <n v="0"/>
    <n v="0"/>
    <n v="0"/>
    <n v="968140.12"/>
    <n v="217700"/>
    <n v="217700"/>
    <n v="217700"/>
    <n v="217700"/>
    <n v="750440.12"/>
  </r>
  <r>
    <n v="45"/>
    <x v="15"/>
    <n v="4502"/>
    <s v="Fortalecimiento del buen gobierno para el respeto y garantia de los derechos humanos                                                                      "/>
    <n v="4502001"/>
    <s v="Servicio de promocion a la participacion ciudadana                                                                                               "/>
    <s v="2.3.2.02.02.008.4502001.16.33.001                  "/>
    <n v="1"/>
    <x v="3"/>
    <s v="ACTUAL"/>
    <x v="2"/>
    <n v="0.05"/>
    <n v="0.05"/>
    <n v="0.05"/>
    <n v="0.05"/>
    <n v="359"/>
    <s v="Servicio de promoción a la participación ciudadana - Presupuesto Participativo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</r>
  <r>
    <n v="45"/>
    <x v="15"/>
    <n v="4502"/>
    <s v="Fortalecimiento del buen gobierno para el respeto y garantia de los derechos humanos                                                                      "/>
    <n v="4502001"/>
    <s v="Servicio de promocion a la participacion ciudadana                                                                                               "/>
    <s v="2.3.2.02.02.008.4502001.16.34.001                  "/>
    <n v="1"/>
    <x v="3"/>
    <s v="ACTUAL"/>
    <x v="2"/>
    <n v="0.05"/>
    <n v="0.05"/>
    <n v="0.05"/>
    <n v="0.05"/>
    <n v="360"/>
    <s v="Servicio de promoción a la participación ciudadana - CTP                 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</r>
  <r>
    <n v="45"/>
    <x v="15"/>
    <n v="4502"/>
    <s v="Fortalecimiento del buen gobierno para el respeto y garantia de los derechos humanos                                                                      "/>
    <n v="4502001"/>
    <s v="Servicio de promocion a la participacion ciudadana                                                                                               "/>
    <s v="2.3.2.02.02.008.4502001.16.35.001                  "/>
    <n v="1"/>
    <x v="3"/>
    <s v="ACTUAL"/>
    <x v="2"/>
    <n v="0.05"/>
    <n v="0.05"/>
    <n v="0.05"/>
    <n v="0.05"/>
    <n v="361"/>
    <s v="Servicio de promoción a la participación ciudadana - Rendición de Cuentas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</r>
  <r>
    <n v="45"/>
    <x v="15"/>
    <n v="4502"/>
    <s v="Fortalecimiento del buen gobierno para el respeto y garantia de los derechos humanos                                                                      "/>
    <n v="4502001"/>
    <s v="Servicio de promocion a la participacion ciudadana                                                                                               "/>
    <s v="2.3.2.02.02.008.4502001.16.36.032                  "/>
    <n v="32"/>
    <x v="0"/>
    <s v="ACTUAL"/>
    <x v="0"/>
    <n v="0.06"/>
    <n v="7.0000000000000007E-2"/>
    <n v="7.0000000000000007E-2"/>
    <n v="7.0000000000000007E-2"/>
    <n v="362"/>
    <s v="Servicio de promoción a la participación ciudadana - Presupuesto Participativo                                                                                                "/>
    <n v="100000000"/>
    <n v="0"/>
    <n v="0"/>
    <n v="0"/>
    <n v="0"/>
    <n v="0"/>
    <n v="100000000"/>
    <n v="0"/>
    <n v="0"/>
    <n v="0"/>
    <n v="0"/>
    <n v="100000000"/>
  </r>
  <r>
    <n v="45"/>
    <x v="15"/>
    <n v="4502"/>
    <s v="Fortalecimiento del buen gobierno para el respeto y garantia de los derechos humanos                                                                      "/>
    <n v="4502001"/>
    <s v="Servicio de promocion a la participacion ciudadana                                                                                               "/>
    <s v="2.3.2.02.02.008.4502001.16.87.342                  "/>
    <n v="342"/>
    <x v="4"/>
    <s v="ANTERIOR"/>
    <x v="2"/>
    <n v="0"/>
    <n v="0"/>
    <n v="0"/>
    <n v="0"/>
    <n v="587"/>
    <s v="Servicio de promoción a la participación ciudadana - JAC                                                                                                                      "/>
    <n v="0"/>
    <n v="30000000"/>
    <n v="0"/>
    <n v="0"/>
    <n v="0"/>
    <n v="0"/>
    <n v="30000000"/>
    <n v="0"/>
    <n v="0"/>
    <n v="0"/>
    <n v="0"/>
    <n v="30000000"/>
  </r>
  <r>
    <n v="45"/>
    <x v="15"/>
    <n v="4502"/>
    <s v="Fortalecimiento del buen gobierno para el respeto y garantia de los derechos humanos                                                                      "/>
    <n v="4502026"/>
    <s v="Documentos normativos4502026                                                                                                                     "/>
    <s v="2.3.2.02.02.008.4502026.16.37.001                  "/>
    <n v="1"/>
    <x v="3"/>
    <s v="ACTUAL"/>
    <x v="2"/>
    <n v="0.05"/>
    <n v="0.05"/>
    <n v="0.05"/>
    <n v="0.05"/>
    <n v="363"/>
    <s v="Documentos normativos - JAC                                                   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</r>
  <r>
    <n v="45"/>
    <x v="15"/>
    <n v="4502"/>
    <s v="Fortalecimiento del buen gobierno para el respeto y garantia de los derechos humanos                                                                      "/>
    <n v="4502026"/>
    <s v="Documentos normativos4502026                                                                                                                     "/>
    <s v="2.3.2.02.02.008.4502026.16.38.032                  "/>
    <n v="32"/>
    <x v="0"/>
    <s v="ACTUAL"/>
    <x v="0"/>
    <n v="0.06"/>
    <n v="7.0000000000000007E-2"/>
    <n v="7.0000000000000007E-2"/>
    <n v="7.0000000000000007E-2"/>
    <n v="364"/>
    <s v="Documentos normativos - JAC                                                                                                                                                   "/>
    <n v="50000000"/>
    <n v="0"/>
    <n v="0"/>
    <n v="0"/>
    <n v="50000000"/>
    <n v="0"/>
    <n v="0"/>
    <n v="0"/>
    <n v="0"/>
    <n v="0"/>
    <n v="0"/>
    <n v="0"/>
  </r>
  <r>
    <n v="45"/>
    <x v="15"/>
    <n v="4502"/>
    <s v="Fortalecimiento del buen gobierno para el respeto y garantia de los derechos humanos                                                                      "/>
    <n v="4502033"/>
    <s v="Servicio de integracion de la oferta publica4502033                                                                                              "/>
    <s v="2.3.2.02.02.009.4502033.16.01.001                  "/>
    <n v="1"/>
    <x v="3"/>
    <s v="ACTUAL"/>
    <x v="2"/>
    <n v="0.05"/>
    <n v="0.05"/>
    <n v="0.05"/>
    <n v="0.05"/>
    <n v="481"/>
    <s v="Servicio de integración de la oferta pública                                                                                                                                  "/>
    <n v="0"/>
    <n v="0"/>
    <n v="0"/>
    <n v="20000000"/>
    <n v="0"/>
    <n v="0"/>
    <n v="20000000"/>
    <n v="0"/>
    <n v="0"/>
    <n v="0"/>
    <n v="0"/>
    <n v="20000000"/>
  </r>
  <r>
    <n v="45"/>
    <x v="15"/>
    <n v="4502"/>
    <s v="Fortalecimiento del buen gobierno para el respeto y garantia de los derechos humanos                                                                      "/>
    <n v="4502033"/>
    <s v="Servicio de integracion de la oferta publica4502033                                                                                              "/>
    <s v="2.3.2.02.02.009.4502033.16.81.032                  "/>
    <n v="32"/>
    <x v="0"/>
    <s v="ACTUAL"/>
    <x v="0"/>
    <n v="0.06"/>
    <n v="7.0000000000000007E-2"/>
    <n v="7.0000000000000007E-2"/>
    <n v="7.0000000000000007E-2"/>
    <n v="463"/>
    <s v="Servicio de integración de la oferta pública                             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</r>
  <r>
    <n v="45"/>
    <x v="15"/>
    <n v="4502"/>
    <s v="Fortalecimiento del buen gobierno para el respeto y garantia de los derechos humanos                                                                      "/>
    <n v="4502034"/>
    <s v="Servicio de educacion informal 4502034                                                                                                           "/>
    <s v="2.3.2.02.02.008.4502034.16.39.032                  "/>
    <n v="32"/>
    <x v="0"/>
    <s v="ACTUAL"/>
    <x v="0"/>
    <n v="0.06"/>
    <n v="7.0000000000000007E-2"/>
    <n v="7.0000000000000007E-2"/>
    <n v="7.0000000000000007E-2"/>
    <n v="365"/>
    <s v="Servicio de educación informal - Capacitación a Dignatarios              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</r>
  <r>
    <n v="45"/>
    <x v="15"/>
    <n v="4502"/>
    <s v="Fortalecimiento del buen gobierno para el respeto y garantia de los derechos humanos                                                                      "/>
    <n v="4502038"/>
    <s v="Servicio de promocion de la garantia de derechos                                                                                                 "/>
    <s v="2.3.2.02.02.009.4502038.16.104.352                 "/>
    <n v="352"/>
    <x v="72"/>
    <s v="ANTERIOR"/>
    <x v="3"/>
    <n v="0"/>
    <n v="0"/>
    <n v="0"/>
    <n v="0"/>
    <n v="537"/>
    <s v="Servicio de promoción de la garantía de derechos - Mujer                                                                                                                      "/>
    <n v="0"/>
    <n v="8573293.4800000004"/>
    <n v="0"/>
    <n v="0"/>
    <n v="0"/>
    <n v="0"/>
    <n v="8573293.4800000004"/>
    <n v="0"/>
    <n v="0"/>
    <n v="0"/>
    <n v="0"/>
    <n v="8573293.4800000004"/>
  </r>
  <r>
    <n v="45"/>
    <x v="15"/>
    <n v="4502"/>
    <s v="Fortalecimiento del buen gobierno para el respeto y garantia de los derechos humanos                                                                      "/>
    <n v="4502038"/>
    <s v="Servicio de promocion de la garantia de derechos                                                                                                 "/>
    <s v="2.3.2.02.02.009.4502038.16.82.032                  "/>
    <n v="32"/>
    <x v="0"/>
    <s v="ACTUAL"/>
    <x v="0"/>
    <n v="0.06"/>
    <n v="7.0000000000000007E-2"/>
    <n v="7.0000000000000007E-2"/>
    <n v="7.0000000000000007E-2"/>
    <n v="464"/>
    <s v="Servicio de promoción de la garantía de derechos                                                                                                                              "/>
    <n v="55000000"/>
    <n v="0"/>
    <n v="0"/>
    <n v="25000000"/>
    <n v="0"/>
    <n v="0"/>
    <n v="80000000"/>
    <n v="80000000"/>
    <n v="80000000"/>
    <n v="80000000"/>
    <n v="80000000"/>
    <n v="0"/>
  </r>
  <r>
    <n v="45"/>
    <x v="15"/>
    <n v="4502"/>
    <s v="Fortalecimiento del buen gobierno para el respeto y garantia de los derechos humanos                                                                      "/>
    <n v="4502038"/>
    <s v="Servicio de promocion de la garantia de derechos                                                                                                 "/>
    <s v="2.3.2.02.02.009.4502038.16.83.032                  "/>
    <n v="32"/>
    <x v="0"/>
    <s v="ACTUAL"/>
    <x v="0"/>
    <n v="0.06"/>
    <n v="7.0000000000000007E-2"/>
    <n v="7.0000000000000007E-2"/>
    <n v="7.0000000000000007E-2"/>
    <n v="465"/>
    <s v="Servicio de promoción de la garantía de derechos                                                                                                                              "/>
    <n v="55000000"/>
    <n v="0"/>
    <n v="0"/>
    <n v="0"/>
    <n v="19000000"/>
    <n v="0"/>
    <n v="36000000"/>
    <n v="0"/>
    <n v="0"/>
    <n v="0"/>
    <n v="0"/>
    <n v="36000000"/>
  </r>
  <r>
    <n v="45"/>
    <x v="15"/>
    <n v="4502"/>
    <s v="Fortalecimiento del buen gobierno para el respeto y garantia de los derechos humanos                                                                      "/>
    <n v="4502038"/>
    <s v="Servicio de promocion de la garantia de derechos                                                                                                 "/>
    <s v="2.3.2.02.02.009.4502038.16.84.032                  "/>
    <n v="32"/>
    <x v="0"/>
    <s v="ACTUAL"/>
    <x v="0"/>
    <n v="0.06"/>
    <n v="7.0000000000000007E-2"/>
    <n v="7.0000000000000007E-2"/>
    <n v="7.0000000000000007E-2"/>
    <n v="466"/>
    <s v="Servicio de promoción de la garantía de derechos                                                                                                                              "/>
    <n v="46000000"/>
    <n v="0"/>
    <n v="0"/>
    <n v="0"/>
    <n v="6000000"/>
    <n v="0"/>
    <n v="40000000"/>
    <n v="0"/>
    <n v="0"/>
    <n v="0"/>
    <n v="0"/>
    <n v="40000000"/>
  </r>
  <r>
    <n v="45"/>
    <x v="15"/>
    <n v="4503"/>
    <s v="Gestion del riesgo de desastres y emergencias                                                                                                             "/>
    <n v="4503003"/>
    <s v="Servicio de asistencia tecnica4503003                                                                                                            "/>
    <s v="2.3.2.02.02.008.4503003.16.01.032                  "/>
    <n v="32"/>
    <x v="0"/>
    <s v="ACTUAL"/>
    <x v="0"/>
    <n v="0.06"/>
    <n v="7.0000000000000007E-2"/>
    <n v="7.0000000000000007E-2"/>
    <n v="7.0000000000000007E-2"/>
    <n v="609"/>
    <s v="Servicio de asistencia técnica - Gestion del Riesgo                                                                                                                           "/>
    <n v="0"/>
    <n v="0"/>
    <n v="0"/>
    <n v="32000000"/>
    <n v="0"/>
    <n v="0"/>
    <n v="32000000"/>
    <n v="0"/>
    <n v="0"/>
    <n v="0"/>
    <n v="0"/>
    <n v="32000000"/>
  </r>
  <r>
    <n v="45"/>
    <x v="15"/>
    <n v="4503"/>
    <s v="Gestion del riesgo de desastres y emergencias                                                                                                             "/>
    <n v="4503003"/>
    <s v="Servicio de asistencia tecnica4503003                                                                                                            "/>
    <s v="2.3.2.02.02.008.4503003.16.83.342                  "/>
    <n v="342"/>
    <x v="4"/>
    <s v="ANTERIOR"/>
    <x v="2"/>
    <n v="0"/>
    <n v="0"/>
    <n v="0"/>
    <n v="0"/>
    <n v="582"/>
    <s v="Servicio de asistencia técnica - Gestion del Riesgo                                                                                                                           "/>
    <n v="0"/>
    <n v="164700000"/>
    <n v="0"/>
    <n v="0"/>
    <n v="0"/>
    <n v="0"/>
    <n v="164700000"/>
    <n v="164000000"/>
    <n v="164000000"/>
    <n v="0"/>
    <n v="0"/>
    <n v="700000"/>
  </r>
  <r>
    <n v="45"/>
    <x v="15"/>
    <n v="4503"/>
    <s v="Gestion del riesgo de desastres y emergencias                                                                                                             "/>
    <n v="4503013"/>
    <s v="Servicio de fortalecimiento a Cuerpos de Bomberos                                                                                                "/>
    <s v="2.3.2.02.02.009.4503013.16.100.322                 "/>
    <n v="322"/>
    <x v="73"/>
    <s v="ANTERIOR"/>
    <x v="20"/>
    <n v="0"/>
    <n v="0"/>
    <n v="0"/>
    <n v="0"/>
    <n v="506"/>
    <s v="Servicio de fortalecimiento a Cuerpos de Bomberos - Aeronauticos                                                                                                              "/>
    <n v="0"/>
    <n v="28927747.890000001"/>
    <n v="0"/>
    <n v="0"/>
    <n v="0"/>
    <n v="0"/>
    <n v="28927747.890000001"/>
    <n v="0"/>
    <n v="0"/>
    <n v="0"/>
    <n v="0"/>
    <n v="28927747.890000001"/>
  </r>
  <r>
    <n v="45"/>
    <x v="15"/>
    <n v="4503"/>
    <s v="Gestion del riesgo de desastres y emergencias                                                                                                             "/>
    <n v="4503013"/>
    <s v="Servicio de fortalecimiento a Cuerpos de Bomberos                                                                                                "/>
    <s v="2.3.2.02.02.009.4503013.16.85.008                  "/>
    <n v="8"/>
    <x v="74"/>
    <s v="ACTUAL"/>
    <x v="20"/>
    <n v="0.05"/>
    <n v="0.05"/>
    <n v="0.05"/>
    <n v="0.05"/>
    <n v="467"/>
    <s v="Servicio de fortalecimiento a Cuerpos de Bomberos - Voluntarios                                                                                                               "/>
    <n v="1116681840.49"/>
    <n v="0"/>
    <n v="0"/>
    <n v="0"/>
    <n v="0"/>
    <n v="0"/>
    <n v="1116681840.49"/>
    <n v="1116681840.49"/>
    <n v="1116681840.49"/>
    <n v="477855245"/>
    <n v="477855245"/>
    <n v="0"/>
  </r>
  <r>
    <n v="45"/>
    <x v="15"/>
    <n v="4503"/>
    <s v="Gestion del riesgo de desastres y emergencias                                                                                                             "/>
    <n v="4503013"/>
    <s v="Servicio de fortalecimiento a Cuerpos de Bomberos                                                                                                "/>
    <s v="2.3.2.02.02.009.4503013.16.86.008                  "/>
    <n v="8"/>
    <x v="74"/>
    <s v="ACTUAL"/>
    <x v="20"/>
    <n v="0.05"/>
    <n v="0.05"/>
    <n v="0.05"/>
    <n v="0.05"/>
    <n v="468"/>
    <s v="Servicio de fortalecimiento a Cuerpos de Bomberos - Aeronauticos                                                                                                              "/>
    <n v="251823430"/>
    <n v="0"/>
    <n v="0"/>
    <n v="0"/>
    <n v="0"/>
    <n v="0"/>
    <n v="251823430"/>
    <n v="251823430"/>
    <n v="123152789.48999999"/>
    <n v="123152789"/>
    <n v="123152789"/>
    <n v="0"/>
  </r>
  <r>
    <n v="45"/>
    <x v="15"/>
    <n v="4503"/>
    <s v="Gestion del riesgo de desastres y emergencias                                                                                                             "/>
    <n v="4503013"/>
    <s v="Servicio de fortalecimiento a Cuerpos de Bomberos                                                                                                "/>
    <s v="2.3.2.02.02.009.4503013.16.99.322                  "/>
    <n v="322"/>
    <x v="73"/>
    <s v="ANTERIOR"/>
    <x v="20"/>
    <n v="0"/>
    <n v="0"/>
    <n v="0"/>
    <n v="0"/>
    <n v="505"/>
    <s v="Servicio de fortalecimiento a Cuerpos de Bomberos - Voluntarios                                                                                                               "/>
    <n v="0"/>
    <n v="136499881.53999999"/>
    <n v="0"/>
    <n v="0"/>
    <n v="0"/>
    <n v="0"/>
    <n v="136499881.53999999"/>
    <n v="0"/>
    <n v="0"/>
    <n v="0"/>
    <n v="0"/>
    <n v="136499881.53999999"/>
  </r>
  <r>
    <n v="45"/>
    <x v="15"/>
    <n v="4503"/>
    <s v="Gestion del riesgo de desastres y emergencias                                                                                                             "/>
    <n v="4503022"/>
    <s v="Obras de infraestructura para la reduccion del riesgo de desastres                                                                               "/>
    <s v="2.3.2.02.02.005.4503022.16.07.011                  "/>
    <n v="11"/>
    <x v="75"/>
    <s v="ACTUAL"/>
    <x v="3"/>
    <n v="0.05"/>
    <n v="0.05"/>
    <n v="0.05"/>
    <n v="0.05"/>
    <n v="326"/>
    <s v="Obras de infraestructura para la reducción del riesgo de desastres                                                                                                            "/>
    <n v="188236492.27000001"/>
    <n v="0"/>
    <n v="0"/>
    <n v="0"/>
    <n v="0"/>
    <n v="0"/>
    <n v="188236492.27000001"/>
    <n v="0"/>
    <n v="0"/>
    <n v="0"/>
    <n v="0"/>
    <n v="188236492.27000001"/>
  </r>
  <r>
    <n v="45"/>
    <x v="15"/>
    <n v="4503"/>
    <s v="Gestion del riesgo de desastres y emergencias                                                                                                             "/>
    <n v="4503022"/>
    <s v="Obras de infraestructura para la reduccion del riesgo de desastres                                                                               "/>
    <s v="2.3.2.02.02.005.4503022.16.12.321                  "/>
    <n v="321"/>
    <x v="76"/>
    <s v="ANTERIOR"/>
    <x v="3"/>
    <n v="0"/>
    <n v="0"/>
    <n v="0"/>
    <n v="0"/>
    <n v="507"/>
    <s v="Obras de infraestructura para la reducción del riesgo de desastres                                                                                                            "/>
    <n v="0"/>
    <n v="84197876.430000007"/>
    <n v="0"/>
    <n v="0"/>
    <n v="0"/>
    <n v="0"/>
    <n v="84197876.430000007"/>
    <n v="0"/>
    <n v="0"/>
    <n v="0"/>
    <n v="0"/>
    <n v="84197876.430000007"/>
  </r>
  <r>
    <n v="45"/>
    <x v="15"/>
    <n v="4503"/>
    <s v="Gestion del riesgo de desastres y emergencias                                                                                                             "/>
    <n v="4503022"/>
    <s v="Obras de infraestructura para la reduccion del riesgo de desastres                                                                               "/>
    <s v="2.3.2.02.02.005.4503022.16.16.342                  "/>
    <n v="342"/>
    <x v="4"/>
    <s v="ANTERIOR"/>
    <x v="2"/>
    <n v="0"/>
    <n v="0"/>
    <n v="0"/>
    <n v="0"/>
    <n v="581"/>
    <s v="Obras de infraestructura para la reducción del riesgo de desastres                                                                                                            "/>
    <n v="0"/>
    <n v="295300000"/>
    <n v="0"/>
    <n v="30000000"/>
    <n v="0"/>
    <n v="0"/>
    <n v="325300000"/>
    <n v="100000000"/>
    <n v="100000000"/>
    <n v="0"/>
    <n v="0"/>
    <n v="225300000"/>
  </r>
  <r>
    <n v="45"/>
    <x v="15"/>
    <n v="4503"/>
    <s v="Gestion del riesgo de desastres y emergencias                                                                                                             "/>
    <n v="4503023"/>
    <s v="Documentos de planeacion4503023                                                                                                                  "/>
    <s v="2.3.2.02.02.008.4503023.16.84.342                  "/>
    <n v="342"/>
    <x v="4"/>
    <s v="ANTERIOR"/>
    <x v="2"/>
    <n v="0"/>
    <n v="0"/>
    <n v="0"/>
    <n v="0"/>
    <n v="583"/>
    <s v="Documentos de Planeación EMRE                                                                                                                                                 "/>
    <n v="0"/>
    <n v="30000000"/>
    <n v="0"/>
    <n v="0"/>
    <n v="30000000"/>
    <n v="0"/>
    <n v="0"/>
    <n v="0"/>
    <n v="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07"/>
    <s v="Servicios tecnologicos4599007                                                                                                                    "/>
    <s v="2.3.2.02.02.008.4599007.16.40.001                  "/>
    <n v="1"/>
    <x v="3"/>
    <s v="ACTUAL"/>
    <x v="2"/>
    <n v="0.05"/>
    <n v="0.05"/>
    <n v="0.05"/>
    <n v="0.05"/>
    <n v="366"/>
    <s v="Servicios tecnológicos                                                                                                                                                        "/>
    <n v="200000000"/>
    <n v="0"/>
    <n v="0"/>
    <n v="0"/>
    <n v="100000000"/>
    <n v="0"/>
    <n v="100000000"/>
    <n v="0"/>
    <n v="0"/>
    <n v="0"/>
    <n v="0"/>
    <n v="100000000"/>
  </r>
  <r>
    <n v="45"/>
    <x v="15"/>
    <n v="4599"/>
    <s v="Fortalecimiento a la gestion y direccion de la administracion publica territorial                                                                         "/>
    <n v="4599007"/>
    <s v="Servicios tecnologicos4599007                                                                                                                    "/>
    <s v="2.3.2.02.02.008.4599007.16.41.001                  "/>
    <n v="1"/>
    <x v="3"/>
    <s v="ACTUAL"/>
    <x v="2"/>
    <n v="0.05"/>
    <n v="0.05"/>
    <n v="0.05"/>
    <n v="0.05"/>
    <n v="367"/>
    <s v="Servicios tecnológicos                                                                                                                                                        "/>
    <n v="60000000"/>
    <n v="0"/>
    <n v="0"/>
    <n v="0"/>
    <n v="0"/>
    <n v="0"/>
    <n v="60000000"/>
    <n v="0"/>
    <n v="0"/>
    <n v="0"/>
    <n v="0"/>
    <n v="60000000"/>
  </r>
  <r>
    <n v="45"/>
    <x v="15"/>
    <n v="4599"/>
    <s v="Fortalecimiento a la gestion y direccion de la administracion publica territorial                                                                         "/>
    <n v="4599007"/>
    <s v="Servicios tecnologicos4599007                                                                                                                    "/>
    <s v="2.3.2.02.02.008.4599007.16.91.342                  "/>
    <n v="342"/>
    <x v="4"/>
    <s v="ANTERIOR"/>
    <x v="2"/>
    <n v="0"/>
    <n v="0"/>
    <n v="0"/>
    <n v="0"/>
    <n v="594"/>
    <s v="Servicios tecnológicos                                                                                                                                                        "/>
    <n v="0"/>
    <n v="200000000"/>
    <n v="0"/>
    <n v="0"/>
    <n v="0"/>
    <n v="0"/>
    <n v="200000000"/>
    <n v="0"/>
    <n v="0"/>
    <n v="0"/>
    <n v="0"/>
    <n v="200000000"/>
  </r>
  <r>
    <n v="45"/>
    <x v="15"/>
    <n v="4599"/>
    <s v="Fortalecimiento a la gestion y direccion de la administracion publica territorial                                                                         "/>
    <n v="4599016"/>
    <s v="Sedes mantenidas                                                                                                                                 "/>
    <s v="2.3.2.02.02.008.4599016.16.42.001                  "/>
    <n v="1"/>
    <x v="3"/>
    <s v="ACTUAL"/>
    <x v="2"/>
    <n v="0.05"/>
    <n v="0.05"/>
    <n v="0.05"/>
    <n v="0.05"/>
    <n v="368"/>
    <s v="Sedes mantenidas                                                                                                                                                              "/>
    <n v="300000000"/>
    <n v="0"/>
    <n v="0"/>
    <n v="0"/>
    <n v="0"/>
    <n v="0"/>
    <n v="300000000"/>
    <n v="0"/>
    <n v="0"/>
    <n v="0"/>
    <n v="0"/>
    <n v="300000000"/>
  </r>
  <r>
    <n v="45"/>
    <x v="15"/>
    <n v="4599"/>
    <s v="Fortalecimiento a la gestion y direccion de la administracion publica territorial                                                                         "/>
    <n v="4599016"/>
    <s v="Sedes mantenidas                                                                                                                                 "/>
    <s v="2.3.2.02.02.008.4599016.16.43.032                  "/>
    <n v="32"/>
    <x v="0"/>
    <s v="ACTUAL"/>
    <x v="0"/>
    <n v="0.06"/>
    <n v="7.0000000000000007E-2"/>
    <n v="7.0000000000000007E-2"/>
    <n v="7.0000000000000007E-2"/>
    <n v="369"/>
    <s v="Sedes mantenidas                                                                                                                                                              "/>
    <n v="200000000"/>
    <n v="0"/>
    <n v="0"/>
    <n v="0"/>
    <n v="0"/>
    <n v="0"/>
    <n v="200000000"/>
    <n v="0"/>
    <n v="0"/>
    <n v="0"/>
    <n v="0"/>
    <n v="200000000"/>
  </r>
  <r>
    <n v="45"/>
    <x v="15"/>
    <n v="4599"/>
    <s v="Fortalecimiento a la gestion y direccion de la administracion publica territorial                                                                         "/>
    <n v="4599017"/>
    <s v="Servicio de gestion documental                                                                                                                   "/>
    <s v="2.3.2.02.02.008.4599017.16.44.001                  "/>
    <n v="1"/>
    <x v="3"/>
    <s v="ACTUAL"/>
    <x v="2"/>
    <n v="0.05"/>
    <n v="0.05"/>
    <n v="0.05"/>
    <n v="0.05"/>
    <n v="370"/>
    <s v="Servicio de gestión documental                                                                                                                                                "/>
    <n v="100000000"/>
    <n v="0"/>
    <n v="0"/>
    <n v="0"/>
    <n v="0"/>
    <n v="0"/>
    <n v="100000000"/>
    <n v="0"/>
    <n v="0"/>
    <n v="0"/>
    <n v="0"/>
    <n v="100000000"/>
  </r>
  <r>
    <n v="45"/>
    <x v="15"/>
    <n v="4599"/>
    <s v="Fortalecimiento a la gestion y direccion de la administracion publica territorial                                                                         "/>
    <n v="4599019"/>
    <s v="Documentos de planeacion4599019                                                                                                                  "/>
    <s v="2.3.2.02.02.008.4599019.16.82.342                  "/>
    <n v="342"/>
    <x v="4"/>
    <s v="ANTERIOR"/>
    <x v="2"/>
    <n v="0"/>
    <n v="0"/>
    <n v="0"/>
    <n v="0"/>
    <n v="579"/>
    <s v="Servicio de asistencia técnica - Secretaría Planeación PDM                                                                                                                    "/>
    <n v="0"/>
    <n v="300000000"/>
    <n v="0"/>
    <n v="0"/>
    <n v="0"/>
    <n v="0"/>
    <n v="300000000"/>
    <n v="300000000"/>
    <n v="299939000"/>
    <n v="119975600"/>
    <n v="119975600"/>
    <n v="0"/>
  </r>
  <r>
    <n v="45"/>
    <x v="15"/>
    <n v="4599"/>
    <s v="Fortalecimiento a la gestion y direccion de la administracion publica territorial                                                                         "/>
    <n v="4599023"/>
    <s v="Servicio de Implementacion Sistemas de Gestion                                                                                                   "/>
    <s v="2.3.2.02.02.008.4599023.16.45.001                  "/>
    <n v="1"/>
    <x v="3"/>
    <s v="ACTUAL"/>
    <x v="2"/>
    <n v="0.05"/>
    <n v="0.05"/>
    <n v="0.05"/>
    <n v="0.05"/>
    <n v="371"/>
    <s v="Servicio de Implementación Sistemas de Gestión                                                                                                                                "/>
    <n v="100000000"/>
    <n v="0"/>
    <n v="0"/>
    <n v="18632633"/>
    <n v="0"/>
    <n v="0"/>
    <n v="118632633"/>
    <n v="0"/>
    <n v="0"/>
    <n v="0"/>
    <n v="0"/>
    <n v="118632633"/>
  </r>
  <r>
    <n v="45"/>
    <x v="15"/>
    <n v="4599"/>
    <s v="Fortalecimiento a la gestion y direccion de la administracion publica territorial                                                                         "/>
    <n v="4599023"/>
    <s v="Servicio de Implementacion Sistemas de Gestion                                                                                                   "/>
    <s v="2.3.2.02.02.008.4599023.16.45.032                  "/>
    <n v="32"/>
    <x v="0"/>
    <s v="ACTUAL"/>
    <x v="0"/>
    <n v="0.06"/>
    <n v="7.0000000000000007E-2"/>
    <n v="7.0000000000000007E-2"/>
    <n v="7.0000000000000007E-2"/>
    <n v="613"/>
    <s v="Servicio de Implementación Sistemas de Gestión                                                                                                                                "/>
    <n v="0"/>
    <n v="0"/>
    <n v="0"/>
    <n v="81367366.340000004"/>
    <n v="0"/>
    <n v="0"/>
    <n v="81367366.340000004"/>
    <n v="0"/>
    <n v="0"/>
    <n v="0"/>
    <n v="0"/>
    <n v="81367366.340000004"/>
  </r>
  <r>
    <n v="45"/>
    <x v="15"/>
    <n v="4599"/>
    <s v="Fortalecimiento a la gestion y direccion de la administracion publica territorial                                                                         "/>
    <n v="4599023"/>
    <s v="Servicio de Implementacion Sistemas de Gestion                                                                                                   "/>
    <s v="2.3.2.02.02.008.4599023.16.46.001                  "/>
    <n v="1"/>
    <x v="3"/>
    <s v="ACTUAL"/>
    <x v="2"/>
    <n v="0.05"/>
    <n v="0.05"/>
    <n v="0.05"/>
    <n v="0.05"/>
    <n v="372"/>
    <s v="Servicio de Implementacion Sistemas de Gestion                                                                                                                                "/>
    <n v="200000000"/>
    <n v="0"/>
    <n v="0"/>
    <n v="0"/>
    <n v="200000000"/>
    <n v="0"/>
    <n v="0"/>
    <n v="0"/>
    <n v="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23"/>
    <s v="Servicio de Implementacion Sistemas de Gestion                                                                                                   "/>
    <s v="2.3.2.02.02.008.4599023.16.72.503                  "/>
    <n v="503"/>
    <x v="52"/>
    <s v="ANTERIOR"/>
    <x v="2"/>
    <n v="0"/>
    <n v="0"/>
    <n v="0"/>
    <n v="0"/>
    <n v="560"/>
    <s v="Servicio de Implementación Sistemas de Gestión                                                                                                                                "/>
    <n v="0"/>
    <n v="267698972.86000001"/>
    <n v="0"/>
    <n v="0"/>
    <n v="0"/>
    <n v="0"/>
    <n v="267698972.86000001"/>
    <n v="267698972.86000001"/>
    <n v="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47.001                  "/>
    <n v="1"/>
    <x v="3"/>
    <s v="ACTUAL"/>
    <x v="2"/>
    <n v="0.05"/>
    <n v="0.05"/>
    <n v="0.05"/>
    <n v="0.05"/>
    <n v="373"/>
    <s v="Servicios de información implementados - Dirección TIC                                                                                                                        "/>
    <n v="170000000"/>
    <n v="0"/>
    <n v="0"/>
    <n v="0"/>
    <n v="0"/>
    <n v="0"/>
    <n v="170000000"/>
    <n v="0"/>
    <n v="0"/>
    <n v="0"/>
    <n v="0"/>
    <n v="170000000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47.032                  "/>
    <n v="32"/>
    <x v="0"/>
    <s v="ACTUAL"/>
    <x v="0"/>
    <n v="0.06"/>
    <n v="7.0000000000000007E-2"/>
    <n v="7.0000000000000007E-2"/>
    <n v="7.0000000000000007E-2"/>
    <n v="614"/>
    <s v="Servicios de información implementados - Dirección TIC                                                                                                                        "/>
    <n v="0"/>
    <n v="0"/>
    <n v="0"/>
    <n v="71000000"/>
    <n v="0"/>
    <n v="0"/>
    <n v="71000000"/>
    <n v="0"/>
    <n v="0"/>
    <n v="0"/>
    <n v="0"/>
    <n v="71000000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48.001                  "/>
    <n v="1"/>
    <x v="3"/>
    <s v="ACTUAL"/>
    <x v="2"/>
    <n v="0.05"/>
    <n v="0.05"/>
    <n v="0.05"/>
    <n v="0.05"/>
    <n v="374"/>
    <s v="Servicios de información implementados -Catastro Multiproposito                                                                                                               "/>
    <n v="350000000"/>
    <n v="0"/>
    <n v="0"/>
    <n v="0"/>
    <n v="0"/>
    <n v="0"/>
    <n v="350000000"/>
    <n v="0"/>
    <n v="0"/>
    <n v="0"/>
    <n v="0"/>
    <n v="350000000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49.016                  "/>
    <n v="16"/>
    <x v="77"/>
    <s v="ACTUAL"/>
    <x v="21"/>
    <n v="0.06"/>
    <n v="7.0000000000000007E-2"/>
    <n v="7.0000000000000007E-2"/>
    <n v="7.0000000000000007E-2"/>
    <n v="375"/>
    <s v="Servicios de información implementados - Estratificacion Sec. Planeacion                                                                                                      "/>
    <n v="51448419.799999997"/>
    <n v="0"/>
    <n v="0"/>
    <n v="0"/>
    <n v="0"/>
    <n v="0"/>
    <n v="51448419.799999997"/>
    <n v="0"/>
    <n v="0"/>
    <n v="0"/>
    <n v="0"/>
    <n v="51448419.799999997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50.342                  "/>
    <n v="342"/>
    <x v="4"/>
    <s v="ANTERIOR"/>
    <x v="2"/>
    <n v="0"/>
    <n v="0"/>
    <n v="0"/>
    <n v="0"/>
    <n v="616"/>
    <s v="Servicios de información implementados - Dirección TIC                                                                                                                        "/>
    <n v="0"/>
    <n v="0"/>
    <n v="0"/>
    <n v="29000000"/>
    <n v="0"/>
    <n v="0"/>
    <n v="29000000"/>
    <n v="0"/>
    <n v="0"/>
    <n v="0"/>
    <n v="0"/>
    <n v="29000000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60.323                  "/>
    <n v="323"/>
    <x v="78"/>
    <s v="ANTERIOR"/>
    <x v="21"/>
    <n v="0"/>
    <n v="0"/>
    <n v="0"/>
    <n v="0"/>
    <n v="508"/>
    <s v="Servicios de información implementados - Estratificacion Sec. Planeacion                                                                                                      "/>
    <n v="0"/>
    <n v="206656514.03"/>
    <n v="0"/>
    <n v="0"/>
    <n v="0"/>
    <n v="0"/>
    <n v="206656514.03"/>
    <n v="0"/>
    <n v="0"/>
    <n v="0"/>
    <n v="0"/>
    <n v="206656514.03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74.342                  "/>
    <n v="342"/>
    <x v="4"/>
    <s v="ANTERIOR"/>
    <x v="2"/>
    <n v="0"/>
    <n v="0"/>
    <n v="0"/>
    <n v="0"/>
    <n v="563"/>
    <s v="Servicios de información implementados - Otros                                                                                                                                "/>
    <n v="0"/>
    <n v="300000000"/>
    <n v="0"/>
    <n v="0"/>
    <n v="0"/>
    <n v="0"/>
    <n v="300000000"/>
    <n v="0"/>
    <n v="0"/>
    <n v="0"/>
    <n v="0"/>
    <n v="300000000"/>
  </r>
  <r>
    <n v="45"/>
    <x v="15"/>
    <n v="4599"/>
    <s v="Fortalecimiento a la gestion y direccion de la administracion publica territorial                                                                         "/>
    <n v="4599025"/>
    <s v="Servicios de informacion implementados4599025                                                                                                    "/>
    <s v="2.3.2.02.02.008.4599025.16.75.342                  "/>
    <n v="342"/>
    <x v="4"/>
    <s v="ANTERIOR"/>
    <x v="2"/>
    <n v="0"/>
    <n v="0"/>
    <n v="0"/>
    <n v="0"/>
    <n v="568"/>
    <s v="Servicios de información implementados -Catastro Multiproposito                                                                                                               "/>
    <n v="0"/>
    <n v="438000000"/>
    <n v="0"/>
    <n v="0"/>
    <n v="0"/>
    <n v="0"/>
    <n v="438000000"/>
    <n v="0"/>
    <n v="0"/>
    <n v="0"/>
    <n v="0"/>
    <n v="43800000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0.001                  "/>
    <n v="1"/>
    <x v="3"/>
    <s v="ACTUAL"/>
    <x v="2"/>
    <n v="0.05"/>
    <n v="0.05"/>
    <n v="0.05"/>
    <n v="0.05"/>
    <n v="376"/>
    <s v="Servicio de asistencia técnica - Secretaría de Transito                                                                                                                       "/>
    <n v="305232000"/>
    <n v="0"/>
    <n v="0"/>
    <n v="0"/>
    <n v="0"/>
    <n v="0"/>
    <n v="305232000"/>
    <n v="305232000"/>
    <n v="305232000"/>
    <n v="50872000.200000003"/>
    <n v="50872000.200000003"/>
    <n v="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1.001                  "/>
    <n v="1"/>
    <x v="3"/>
    <s v="ACTUAL"/>
    <x v="2"/>
    <n v="0.05"/>
    <n v="0.05"/>
    <n v="0.05"/>
    <n v="0.05"/>
    <n v="377"/>
    <s v="Servicio de asistencia técnica - Entes Descentralizados                                                                                                                       "/>
    <n v="200000000"/>
    <n v="0"/>
    <n v="0"/>
    <n v="0"/>
    <n v="0"/>
    <n v="0"/>
    <n v="200000000"/>
    <n v="100000000"/>
    <n v="100000000"/>
    <n v="0"/>
    <n v="0"/>
    <n v="10000000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2.001                  "/>
    <n v="1"/>
    <x v="3"/>
    <s v="ACTUAL"/>
    <x v="2"/>
    <n v="0.05"/>
    <n v="0.05"/>
    <n v="0.05"/>
    <n v="0.05"/>
    <n v="378"/>
    <s v="Servicio de asistencia técnica - Secretaría de Hacienda                                                                                                                       "/>
    <n v="250000000"/>
    <n v="0"/>
    <n v="0"/>
    <n v="2390000"/>
    <n v="0"/>
    <n v="0"/>
    <n v="252390000"/>
    <n v="250000000"/>
    <n v="250000000"/>
    <n v="97600000"/>
    <n v="97600000"/>
    <n v="239000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3.001                  "/>
    <n v="1"/>
    <x v="3"/>
    <s v="ACTUAL"/>
    <x v="2"/>
    <n v="0.05"/>
    <n v="0.05"/>
    <n v="0.05"/>
    <n v="0.05"/>
    <n v="379"/>
    <s v="Servicio de asistencia técnica - Prensa                                                                                                                                       "/>
    <n v="380000000"/>
    <n v="0"/>
    <n v="0"/>
    <n v="0"/>
    <n v="0"/>
    <n v="0"/>
    <n v="380000000"/>
    <n v="180000000"/>
    <n v="0"/>
    <n v="0"/>
    <n v="0"/>
    <n v="20000000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4.014                  "/>
    <n v="14"/>
    <x v="79"/>
    <s v="ACTUAL"/>
    <x v="3"/>
    <n v="0.05"/>
    <n v="0.05"/>
    <n v="0.05"/>
    <n v="0.05"/>
    <n v="380"/>
    <s v="Servicio de asistencia técnica - Secretaría de Hacienda                                                                                                                       "/>
    <n v="1000000"/>
    <n v="404522504.97000003"/>
    <n v="0"/>
    <n v="0"/>
    <n v="0"/>
    <n v="0"/>
    <n v="405522504.97000003"/>
    <n v="0"/>
    <n v="0"/>
    <n v="0"/>
    <n v="0"/>
    <n v="405522504.97000003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5.032                  "/>
    <n v="32"/>
    <x v="0"/>
    <s v="ACTUAL"/>
    <x v="0"/>
    <n v="0.06"/>
    <n v="7.0000000000000007E-2"/>
    <n v="7.0000000000000007E-2"/>
    <n v="7.0000000000000007E-2"/>
    <n v="381"/>
    <s v="Servicio de asistencia técnica - Secretaría de Hacienda                                                                                                                       "/>
    <n v="250000000"/>
    <n v="0"/>
    <n v="0"/>
    <n v="0"/>
    <n v="15000000"/>
    <n v="0"/>
    <n v="235000000"/>
    <n v="235000000"/>
    <n v="235000000"/>
    <n v="46800000"/>
    <n v="46800000"/>
    <n v="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56.041                  "/>
    <n v="41"/>
    <x v="80"/>
    <s v="ACTUAL"/>
    <x v="3"/>
    <n v="0.05"/>
    <n v="0.05"/>
    <n v="0.05"/>
    <n v="0.05"/>
    <n v="382"/>
    <s v="Servicio de asistencia técnica - Secretaría de Transito SSF                                                                                                                   "/>
    <n v="4708462585.3199997"/>
    <n v="0"/>
    <n v="0"/>
    <n v="0"/>
    <n v="0"/>
    <n v="0"/>
    <n v="4708462585.3199997"/>
    <n v="0"/>
    <n v="0"/>
    <n v="0"/>
    <n v="0"/>
    <n v="4708462585.3199997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69.360                  "/>
    <n v="360"/>
    <x v="81"/>
    <s v="ANTERIOR"/>
    <x v="3"/>
    <n v="0"/>
    <n v="0"/>
    <n v="0"/>
    <n v="0"/>
    <n v="551"/>
    <s v="Servicio de asistencia técnica - Secretaría de Transito SSF                                                                                                                   "/>
    <n v="0"/>
    <n v="1102146628"/>
    <n v="0"/>
    <n v="0"/>
    <n v="0"/>
    <n v="0"/>
    <n v="1102146628"/>
    <n v="0"/>
    <n v="0"/>
    <n v="0"/>
    <n v="0"/>
    <n v="1102146628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71.503                  "/>
    <n v="503"/>
    <x v="52"/>
    <s v="ANTERIOR"/>
    <x v="2"/>
    <n v="0"/>
    <n v="0"/>
    <n v="0"/>
    <n v="0"/>
    <n v="559"/>
    <s v="Servicio de asistencia técnica - Secretaría de Hacienda                                                                                                                       "/>
    <n v="0"/>
    <n v="469459254.12"/>
    <n v="0"/>
    <n v="0"/>
    <n v="0"/>
    <n v="0"/>
    <n v="469459254.12"/>
    <n v="0"/>
    <n v="0"/>
    <n v="0"/>
    <n v="0"/>
    <n v="469459254.12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73.342                  "/>
    <n v="342"/>
    <x v="4"/>
    <s v="ANTERIOR"/>
    <x v="2"/>
    <n v="0"/>
    <n v="0"/>
    <n v="0"/>
    <n v="0"/>
    <n v="562"/>
    <s v="Servicio de asistencia técnica - Secretaría de Hacienda                                                                                                                       "/>
    <n v="0"/>
    <n v="693795238.08000004"/>
    <n v="0"/>
    <n v="0"/>
    <n v="29000000"/>
    <n v="0"/>
    <n v="664795238.08000004"/>
    <n v="116000000"/>
    <n v="10000000"/>
    <n v="0"/>
    <n v="0"/>
    <n v="548795238.08000004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77.342                  "/>
    <n v="342"/>
    <x v="4"/>
    <s v="ANTERIOR"/>
    <x v="2"/>
    <n v="0"/>
    <n v="0"/>
    <n v="0"/>
    <n v="0"/>
    <n v="571"/>
    <s v="Servicio de asistencia técnica - Prensa Plan de Medios                                                                                                                        "/>
    <n v="0"/>
    <n v="200000000"/>
    <n v="0"/>
    <n v="0"/>
    <n v="0"/>
    <n v="0"/>
    <n v="200000000"/>
    <n v="200000000"/>
    <n v="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78.342                  "/>
    <n v="342"/>
    <x v="4"/>
    <s v="ANTERIOR"/>
    <x v="2"/>
    <n v="0"/>
    <n v="0"/>
    <n v="0"/>
    <n v="0"/>
    <n v="575"/>
    <s v="Servicio de asistencia técnica - Secretaría Jurídica                                                                                                                          "/>
    <n v="0"/>
    <n v="351000000"/>
    <n v="0"/>
    <n v="0"/>
    <n v="0"/>
    <n v="0"/>
    <n v="351000000"/>
    <n v="349500000"/>
    <n v="326500000"/>
    <n v="8000000"/>
    <n v="8000000"/>
    <n v="150000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79.001                  "/>
    <n v="1"/>
    <x v="3"/>
    <s v="ACTUAL"/>
    <x v="2"/>
    <n v="0.05"/>
    <n v="0.05"/>
    <n v="0.05"/>
    <n v="0.05"/>
    <n v="597"/>
    <s v="Servicio de asistencia técnica - Secretaría Planeación                                                                                                                        "/>
    <n v="0"/>
    <n v="0"/>
    <n v="0"/>
    <n v="40000000"/>
    <n v="0"/>
    <n v="0"/>
    <n v="40000000"/>
    <n v="40000000"/>
    <n v="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79.342                  "/>
    <n v="342"/>
    <x v="4"/>
    <s v="ANTERIOR"/>
    <x v="2"/>
    <n v="0"/>
    <n v="0"/>
    <n v="0"/>
    <n v="0"/>
    <n v="576"/>
    <s v="Servicio de asistencia técnica - Secretaría Planeación                                                                                                                        "/>
    <n v="0"/>
    <n v="50400000"/>
    <n v="0"/>
    <n v="0"/>
    <n v="0"/>
    <n v="0"/>
    <n v="50400000"/>
    <n v="50400000"/>
    <n v="3600000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80.342                  "/>
    <n v="342"/>
    <x v="4"/>
    <s v="ANTERIOR"/>
    <x v="2"/>
    <n v="0"/>
    <n v="0"/>
    <n v="0"/>
    <n v="0"/>
    <n v="577"/>
    <s v="Servicio de asistencia técnica - Secretaría Planeación Banco de Proyectos                                                                                                     "/>
    <n v="0"/>
    <n v="150200000"/>
    <n v="0"/>
    <n v="0"/>
    <n v="0"/>
    <n v="0"/>
    <n v="150200000"/>
    <n v="94800000"/>
    <n v="33000000"/>
    <n v="0"/>
    <n v="0"/>
    <n v="55400000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89.301                  "/>
    <n v="301"/>
    <x v="82"/>
    <s v="ANTERIOR"/>
    <x v="0"/>
    <n v="0"/>
    <n v="0"/>
    <n v="0"/>
    <n v="0"/>
    <n v="592"/>
    <s v="Servicio de asistencia técnica - Secretaría de Hacienda                                                                                                                       "/>
    <n v="0"/>
    <n v="267698972.86000001"/>
    <n v="0"/>
    <n v="0"/>
    <n v="0"/>
    <n v="0"/>
    <n v="267698972.86000001"/>
    <n v="60000000"/>
    <n v="60000000"/>
    <n v="0"/>
    <n v="0"/>
    <n v="207698972.86000001"/>
  </r>
  <r>
    <n v="45"/>
    <x v="15"/>
    <n v="4599"/>
    <s v="Fortalecimiento a la gestion y direccion de la administracion publica territorial                                                                         "/>
    <n v="4599031"/>
    <s v="Servicio de asistencia tecnica4599031                                                                                                            "/>
    <s v="2.3.2.02.02.008.4599031.16.90.342                  "/>
    <n v="342"/>
    <x v="4"/>
    <s v="ANTERIOR"/>
    <x v="2"/>
    <n v="0"/>
    <n v="0"/>
    <n v="0"/>
    <n v="0"/>
    <n v="593"/>
    <s v="Servicio de asistencia técnica - Prensa                                                                                                                                       "/>
    <n v="0"/>
    <n v="40000000"/>
    <n v="0"/>
    <n v="0"/>
    <n v="40000000"/>
    <n v="0"/>
    <n v="0"/>
    <n v="0"/>
    <n v="0"/>
    <n v="0"/>
    <n v="0"/>
    <n v="0"/>
  </r>
  <r>
    <n v="45"/>
    <x v="15"/>
    <n v="4599"/>
    <s v="Fortalecimiento a la gestion y direccion de la administracion publica territorial                                                                         "/>
    <n v="4599033"/>
    <s v="Servicio de informacion para el registro administrativo de SISBEN                                                                                "/>
    <s v="2.3.2.02.02.008.4599033.16.61.345                  "/>
    <n v="345"/>
    <x v="83"/>
    <s v="ANTERIOR"/>
    <x v="3"/>
    <n v="0"/>
    <n v="0"/>
    <n v="0"/>
    <n v="0"/>
    <n v="509"/>
    <s v="Servicio de información para el registro administrativo de SISBEN                                                                                                             "/>
    <n v="0"/>
    <n v="4928305.91"/>
    <n v="0"/>
    <n v="0"/>
    <n v="0"/>
    <n v="0"/>
    <n v="4928305.91"/>
    <n v="0"/>
    <n v="0"/>
    <n v="0"/>
    <n v="0"/>
    <n v="4928305.91"/>
  </r>
  <r>
    <n v="45"/>
    <x v="15"/>
    <n v="4599"/>
    <s v="Fortalecimiento a la gestion y direccion de la administracion publica territorial                                                                         "/>
    <n v="4599033"/>
    <s v="Servicio de informacion para el registro administrativo de SISBEN                                                                                "/>
    <s v="2.3.2.02.02.008.4599033.16.81.342                  "/>
    <n v="342"/>
    <x v="4"/>
    <s v="ANTERIOR"/>
    <x v="2"/>
    <n v="0"/>
    <n v="0"/>
    <n v="0"/>
    <n v="0"/>
    <n v="578"/>
    <s v="Servicio de información para el registro administrativo de SISBEN                                                                                                             "/>
    <n v="0"/>
    <n v="39600000"/>
    <n v="0"/>
    <n v="0"/>
    <n v="0"/>
    <n v="0"/>
    <n v="39600000"/>
    <n v="29700000"/>
    <n v="0"/>
    <n v="0"/>
    <n v="0"/>
    <n v="9900000"/>
  </r>
  <r>
    <n v="45"/>
    <x v="15"/>
    <n v="4599"/>
    <s v="Fortalecimiento a la gestion y direccion de la administracion publica territorial                                                                         "/>
    <n v="4599034"/>
    <s v="Sedes dotadas                                                                                                                                    "/>
    <s v="2.3.2.02.02.008.4599034.16.01.001                  "/>
    <n v="1"/>
    <x v="3"/>
    <s v="ACTUAL"/>
    <x v="2"/>
    <n v="0.05"/>
    <n v="0.05"/>
    <n v="0.05"/>
    <n v="0.05"/>
    <n v="602"/>
    <s v="Sedes dotadas                                                                                                                                                                 "/>
    <n v="0"/>
    <n v="0"/>
    <n v="0"/>
    <n v="200000000"/>
    <n v="0"/>
    <n v="0"/>
    <n v="200000000"/>
    <n v="0"/>
    <n v="0"/>
    <n v="0"/>
    <n v="0"/>
    <n v="200000000"/>
  </r>
  <r>
    <n v="45"/>
    <x v="15"/>
    <n v="4599"/>
    <s v="Fortalecimiento a la gestion y direccion de la administracion publica territorial                                                                         "/>
    <n v="4599034"/>
    <s v="Sedes dotadas                                                                                                                                    "/>
    <s v="2.3.2.02.02.008.4599034.16.01.032                  "/>
    <n v="32"/>
    <x v="0"/>
    <s v="ACTUAL"/>
    <x v="0"/>
    <n v="0.06"/>
    <n v="7.0000000000000007E-2"/>
    <n v="7.0000000000000007E-2"/>
    <n v="7.0000000000000007E-2"/>
    <n v="612"/>
    <s v="Sedes dotadas                                                                                                                                                                 "/>
    <n v="0"/>
    <n v="0"/>
    <n v="0"/>
    <n v="79999999.810000002"/>
    <n v="0"/>
    <n v="0"/>
    <n v="79999999.810000002"/>
    <n v="0"/>
    <n v="0"/>
    <n v="0"/>
    <n v="0"/>
    <n v="79999999.8100000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6"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1.1202001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60"/>
    <s v="Sueldo básico - Comisarias                                                                                                                                                    "/>
    <n v="315583845.57999998"/>
    <n v="0"/>
    <n v="0"/>
    <n v="0"/>
    <n v="244831494.58000001"/>
    <n v="0"/>
    <n v="70752351"/>
    <n v="70752351"/>
    <n v="70752351"/>
    <n v="70752351"/>
    <n v="70752351"/>
    <n v="0"/>
    <n v="75705015.570000008"/>
    <n v="81004366.65990001"/>
    <n v="86674672.326093018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1.1202001.16.13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15"/>
    <s v="Sueldo básico - Comisarias                                                                                                                                                    "/>
    <n v="0"/>
    <n v="291999728.57999998"/>
    <n v="0"/>
    <n v="145896908.09999999"/>
    <n v="0"/>
    <n v="0"/>
    <n v="437896636.68000001"/>
    <n v="0"/>
    <n v="0"/>
    <n v="0"/>
    <n v="0"/>
    <n v="437896636.68000001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4.1202001.16.01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607"/>
    <s v="Subsidio de alimentación - Comisarias                                                                                                                                         "/>
    <n v="0"/>
    <n v="0"/>
    <n v="0"/>
    <n v="2496366"/>
    <n v="0"/>
    <n v="0"/>
    <n v="2496366"/>
    <n v="0"/>
    <n v="0"/>
    <n v="0"/>
    <n v="0"/>
    <n v="2496366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5.1202001.16.01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606"/>
    <s v="Auxilio de transporte - Comisarias                                                                                                                                            "/>
    <n v="0"/>
    <n v="0"/>
    <n v="0"/>
    <n v="4374000"/>
    <n v="0"/>
    <n v="0"/>
    <n v="4374000"/>
    <n v="0"/>
    <n v="0"/>
    <n v="0"/>
    <n v="0"/>
    <n v="437400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6.1202001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78"/>
    <s v="Prima de servicio - Comisarias                                                                                                                                                "/>
    <n v="13916372"/>
    <n v="0"/>
    <n v="0"/>
    <n v="0"/>
    <n v="13916372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6.1202001.16.09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16"/>
    <s v="Prima de servicio - Comisarias                                                                                                                                                "/>
    <n v="0"/>
    <n v="13916372"/>
    <n v="0"/>
    <n v="14467476"/>
    <n v="0"/>
    <n v="0"/>
    <n v="28383848"/>
    <n v="0"/>
    <n v="0"/>
    <n v="0"/>
    <n v="0"/>
    <n v="28383848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7.1202001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86"/>
    <s v="Bonificación por servicios prestados - Comisarias                                                                                                                             "/>
    <n v="9204528"/>
    <n v="0"/>
    <n v="0"/>
    <n v="0"/>
    <n v="9204528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7.1202001.16.07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17"/>
    <s v="Bonificación por servicios prestados - Comisarias                                                                                                                             "/>
    <n v="0"/>
    <n v="9204528"/>
    <n v="0"/>
    <n v="10226076"/>
    <n v="0"/>
    <n v="0"/>
    <n v="19430604"/>
    <n v="0"/>
    <n v="0"/>
    <n v="0"/>
    <n v="0"/>
    <n v="19430604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8.01.1202001.16.01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92"/>
    <s v="Prima de navidad - Comisarias                                                                                                                                                 "/>
    <n v="29113943"/>
    <n v="0"/>
    <n v="0"/>
    <n v="0"/>
    <n v="29113943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8.01.1202001.16.09.362            "/>
    <n v="362"/>
    <s v="RBA ESTAMPILLA PRO JUSTICIA FAMILIAR                                    "/>
    <s v="PROPIOS"/>
    <s v="ANTERIOR"/>
    <s v="Estampilla Pro Justicia Familiar"/>
    <n v="0"/>
    <n v="0"/>
    <n v="0"/>
    <n v="0"/>
    <n v="518"/>
    <s v="Prima de navidad - Comisarias                                                                                                                                                 "/>
    <n v="0"/>
    <n v="29113943"/>
    <n v="0"/>
    <n v="31514724"/>
    <n v="0"/>
    <n v="0"/>
    <n v="60628667"/>
    <n v="0"/>
    <n v="0"/>
    <n v="0"/>
    <n v="0"/>
    <n v="60628667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8.02.1202001.16.01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00"/>
    <s v="Prima de vacaciones - Comisarias                                                                                                                                              "/>
    <n v="10662571.970000001"/>
    <n v="0"/>
    <n v="0"/>
    <n v="0"/>
    <n v="10662571.970000001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1.001.08.02.1202001.16.09.362            "/>
    <n v="362"/>
    <s v="RBA ESTAMPILLA PRO JUSTICIA FAMILIAR                                    "/>
    <s v="PROPIOS"/>
    <s v="ANTERIOR"/>
    <s v="Estampilla Pro Justicia Familiar"/>
    <n v="0"/>
    <n v="0"/>
    <n v="0"/>
    <n v="0"/>
    <n v="519"/>
    <s v="Prima de vacaciones - Comisarias                                                                                                                                              "/>
    <n v="0"/>
    <n v="10662571.970000001"/>
    <n v="0"/>
    <n v="19082128.07"/>
    <n v="0"/>
    <n v="0"/>
    <n v="29744700.039999999"/>
    <n v="0"/>
    <n v="0"/>
    <n v="0"/>
    <n v="0"/>
    <n v="29744700.039999999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1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16"/>
    <s v="Aportes a la seguridad social en pensiones - Comisarias                                                                                                                       "/>
    <n v="37870061.469999999"/>
    <n v="0"/>
    <n v="0"/>
    <n v="0"/>
    <n v="29380061.469999999"/>
    <n v="0"/>
    <n v="8490000"/>
    <n v="8490000"/>
    <n v="8490000"/>
    <n v="8490000"/>
    <n v="8490000"/>
    <n v="0"/>
    <n v="9084300"/>
    <n v="9720201"/>
    <n v="10400615.07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1.1202001.16.11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0"/>
    <s v="Aportes a la seguridad social en pensiones - Comisarias                                                                                                                       "/>
    <n v="0"/>
    <n v="35040061.469999999"/>
    <n v="0"/>
    <n v="23458573.620000001"/>
    <n v="0"/>
    <n v="0"/>
    <n v="58498635.090000004"/>
    <n v="0"/>
    <n v="0"/>
    <n v="0"/>
    <n v="0"/>
    <n v="58498635.090000004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2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26"/>
    <s v="Aportes a la seguridad social en salud - Comisarias                                                                                                                           "/>
    <n v="26824626.870000001"/>
    <n v="0"/>
    <n v="0"/>
    <n v="0"/>
    <n v="20811126.870000001"/>
    <n v="0"/>
    <n v="6013500"/>
    <n v="6013500"/>
    <n v="6013500"/>
    <n v="6013500"/>
    <n v="6013500"/>
    <n v="0"/>
    <n v="6434445"/>
    <n v="6884856.1500000004"/>
    <n v="7366796.0805000011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2.1202001.16.11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1"/>
    <s v="Aportes a la seguridad social en salud - Comisarias                                                                                                                           "/>
    <n v="0"/>
    <n v="24820126.870000001"/>
    <n v="0"/>
    <n v="16616406.32"/>
    <n v="0"/>
    <n v="0"/>
    <n v="41436533.189999998"/>
    <n v="0"/>
    <n v="0"/>
    <n v="0"/>
    <n v="0"/>
    <n v="41436533.189999998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3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36"/>
    <s v="Aportes de cesantías  - Comisarias                                                                                                                                            "/>
    <n v="34727541.270000003"/>
    <n v="0"/>
    <n v="0"/>
    <n v="0"/>
    <n v="34727541.270000003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3.1202001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37"/>
    <s v="Aportes de cesantías (Intereses)  - Comisarias                                                                                                                                "/>
    <n v="3337152.24"/>
    <n v="0"/>
    <n v="0"/>
    <n v="0"/>
    <n v="3337152.24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3.1202001.16.15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2"/>
    <s v="Aportes de cesantías  - Comisarias                                                                                                                                            "/>
    <n v="0"/>
    <n v="34727541.270000003"/>
    <n v="0"/>
    <n v="30953512.73"/>
    <n v="0"/>
    <n v="0"/>
    <n v="65681054"/>
    <n v="0"/>
    <n v="0"/>
    <n v="0"/>
    <n v="0"/>
    <n v="65681054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3.1202001.16.16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3"/>
    <s v="Aportes de cesantías (Intereses)  - Comisarias                                                                                                                                "/>
    <n v="0"/>
    <n v="3337152.24"/>
    <n v="0"/>
    <n v="4544574.24"/>
    <n v="0"/>
    <n v="0"/>
    <n v="7881726.4800000004"/>
    <n v="0"/>
    <n v="0"/>
    <n v="0"/>
    <n v="0"/>
    <n v="7881726.4800000004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4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50"/>
    <s v="Aportes a cajas de compensación familiar  - Comisarias                                                                                                                        "/>
    <n v="12623353.82"/>
    <n v="0"/>
    <n v="0"/>
    <n v="0"/>
    <n v="9791953.8200000003"/>
    <n v="0"/>
    <n v="2831400"/>
    <n v="2831400"/>
    <n v="2831400"/>
    <n v="2831400"/>
    <n v="2831400"/>
    <n v="0"/>
    <n v="3029598"/>
    <n v="3241669.8600000003"/>
    <n v="3468586.7502000006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4.1202001.16.09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4"/>
    <s v="Aportes a cajas de compensación familiar  - Comisarias                                                                                                                        "/>
    <n v="0"/>
    <n v="11679553.82"/>
    <n v="0"/>
    <n v="7819991.21"/>
    <n v="0"/>
    <n v="0"/>
    <n v="19499545.030000001"/>
    <n v="0"/>
    <n v="0"/>
    <n v="0"/>
    <n v="0"/>
    <n v="19499545.030000001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5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58"/>
    <s v="Aportes generales al sistema de riesgos laborales - Comisarias                                                                                                                "/>
    <n v="1647347.67"/>
    <n v="0"/>
    <n v="0"/>
    <n v="0"/>
    <n v="1276847.67"/>
    <n v="0"/>
    <n v="370500"/>
    <n v="370500"/>
    <n v="370500"/>
    <n v="370500"/>
    <n v="370500"/>
    <n v="0"/>
    <n v="396435"/>
    <n v="424185.45"/>
    <n v="453878.43150000006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5.1202001.16.08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5"/>
    <s v="Aportes generales al sistema de riesgos laborales - Comisarias                                                                                                                "/>
    <n v="0"/>
    <n v="1523847.67"/>
    <n v="0"/>
    <n v="1020842.96"/>
    <n v="0"/>
    <n v="0"/>
    <n v="2544690.63"/>
    <n v="0"/>
    <n v="0"/>
    <n v="0"/>
    <n v="0"/>
    <n v="2544690.63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6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65"/>
    <s v="Aportes al ICBF - Comisarias                                                                                                                                                  "/>
    <n v="9467515.3699999992"/>
    <n v="0"/>
    <n v="0"/>
    <n v="0"/>
    <n v="7343515.3700000001"/>
    <n v="0"/>
    <n v="2124000"/>
    <n v="2124000"/>
    <n v="2124000"/>
    <n v="2124000"/>
    <n v="2124000"/>
    <n v="0"/>
    <n v="2272680"/>
    <n v="2431767.6"/>
    <n v="2601991.3320000004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6.1202001.16.09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6"/>
    <s v="Aportes al ICBF - Comisarias                                                                                                                                                  "/>
    <n v="0"/>
    <n v="8759515.3699999992"/>
    <n v="0"/>
    <n v="5865143.4000000004"/>
    <n v="0"/>
    <n v="0"/>
    <n v="14624658.77"/>
    <n v="0"/>
    <n v="0"/>
    <n v="0"/>
    <n v="0"/>
    <n v="14624658.77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7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73"/>
    <s v="Aportes al SENA - Comisarias                                                                                                                                                  "/>
    <n v="1577919.23"/>
    <n v="0"/>
    <n v="0"/>
    <n v="0"/>
    <n v="1222719.23"/>
    <n v="0"/>
    <n v="355200"/>
    <n v="355200"/>
    <n v="355200"/>
    <n v="355200"/>
    <n v="355200"/>
    <n v="0"/>
    <n v="380064"/>
    <n v="406668.48000000004"/>
    <n v="435135.27360000007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7.1202001.16.09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7"/>
    <s v="Aportes al SENA - Comisarias                                                                                                                                                  "/>
    <n v="0"/>
    <n v="1459519.23"/>
    <n v="0"/>
    <n v="977923.9"/>
    <n v="0"/>
    <n v="0"/>
    <n v="2437443.13"/>
    <n v="0"/>
    <n v="0"/>
    <n v="0"/>
    <n v="0"/>
    <n v="2437443.13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8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81"/>
    <s v="Aportes a la ESAP - Comisarias                                                                                                                                                "/>
    <n v="1577919.23"/>
    <n v="0"/>
    <n v="0"/>
    <n v="0"/>
    <n v="1222718.57"/>
    <n v="0"/>
    <n v="355200.66"/>
    <n v="355200"/>
    <n v="355200"/>
    <n v="355200"/>
    <n v="355200"/>
    <n v="0.66"/>
    <n v="380064.70620000002"/>
    <n v="406669.23563400004"/>
    <n v="435136.08212838008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8.1202001.16.08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8"/>
    <s v="Aportes a la ESAP - Comisarias                                                                                                                                                "/>
    <n v="0"/>
    <n v="1459519.23"/>
    <n v="0"/>
    <n v="977923.9"/>
    <n v="0"/>
    <n v="0"/>
    <n v="2437443.13"/>
    <n v="0"/>
    <n v="0"/>
    <n v="0"/>
    <n v="0"/>
    <n v="2437443.13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9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88"/>
    <s v="Aportes a escuelas industriales e institutos técnicos -. Comisarias                                                                                                           "/>
    <n v="3155838.46"/>
    <n v="0"/>
    <n v="0"/>
    <n v="0"/>
    <n v="2446938.46"/>
    <n v="0"/>
    <n v="708900"/>
    <n v="708900"/>
    <n v="708900"/>
    <n v="708900"/>
    <n v="708900"/>
    <n v="0"/>
    <n v="758523"/>
    <n v="811619.6100000001"/>
    <n v="868432.98270000017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2.009.1202001.16.09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29"/>
    <s v="Aportes a escuelas industriales e institutos técnicos -. Comisarias                                                                                                           "/>
    <n v="0"/>
    <n v="2919538.46"/>
    <n v="0"/>
    <n v="1955347.8"/>
    <n v="0"/>
    <n v="0"/>
    <n v="4874886.26"/>
    <n v="0"/>
    <n v="0"/>
    <n v="0"/>
    <n v="0"/>
    <n v="4874886.26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3.001.01.1202001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96"/>
    <s v="Vacaciones . Comisarias                                                                                                                                                       "/>
    <n v="21038923.039999999"/>
    <n v="0"/>
    <n v="0"/>
    <n v="0"/>
    <n v="21038923.039999999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3.001.01.1202001.16.09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30"/>
    <s v="Vacaciones . Comisarias                                                                                                                                                       "/>
    <n v="0"/>
    <n v="21038923.039999999"/>
    <n v="0"/>
    <n v="22293399.25"/>
    <n v="0"/>
    <n v="0"/>
    <n v="43332322.289999999"/>
    <n v="0"/>
    <n v="0"/>
    <n v="0"/>
    <n v="0"/>
    <n v="43332322.289999999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3.001.03.1202001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04"/>
    <s v="Bonificación especial de recreación - Comisarias                                                                                                                              "/>
    <n v="1753243.59"/>
    <n v="0"/>
    <n v="0"/>
    <n v="0"/>
    <n v="1753243.59"/>
    <n v="0"/>
    <n v="0"/>
    <n v="0"/>
    <n v="0"/>
    <n v="0"/>
    <n v="0"/>
    <n v="0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1.01.03.001.03.1202001.16.07.362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31"/>
    <s v="Bonificación especial de recreación - Comisarias                                                                                                                              "/>
    <n v="0"/>
    <n v="1753243.59"/>
    <n v="0"/>
    <n v="1806891.67"/>
    <n v="0"/>
    <n v="0"/>
    <n v="3560135.26"/>
    <n v="0"/>
    <n v="0"/>
    <n v="0"/>
    <n v="0"/>
    <n v="3560135.26"/>
    <n v="0"/>
    <n v="0"/>
    <n v="0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2.02.02.008.1202001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10"/>
    <s v="Casas de Justicia en operación - Apoyo Comisarías                                                                                                                             "/>
    <n v="0"/>
    <n v="0"/>
    <n v="0"/>
    <n v="120000000"/>
    <n v="0"/>
    <n v="0"/>
    <n v="120000000"/>
    <n v="0"/>
    <n v="0"/>
    <n v="0"/>
    <n v="0"/>
    <n v="120000000"/>
    <n v="128400000.00000001"/>
    <n v="137388000.00000003"/>
    <n v="147005160.00000003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2.02.02.008.1202001.16.01.610                  "/>
    <n v="610"/>
    <s v="ESTAMPILLA PRO JUSTICIA FAMILIAR                                        "/>
    <s v="PROPIOS"/>
    <s v="ACTUAL"/>
    <s v="Estampilla Pro Justicia Familiar"/>
    <n v="0.05"/>
    <n v="0.05"/>
    <n v="0.05"/>
    <n v="0.05"/>
    <n v="327"/>
    <s v="Casas de Justicia en operación - Apoyo Comisarías                                                                                                                             "/>
    <n v="663450712.77999997"/>
    <n v="0"/>
    <n v="0"/>
    <n v="0"/>
    <n v="0"/>
    <n v="0"/>
    <n v="663450712.77999997"/>
    <n v="0"/>
    <n v="0"/>
    <n v="0"/>
    <n v="0"/>
    <n v="663450712.77999997"/>
    <n v="696623248.41900003"/>
    <n v="731454410.83995008"/>
    <n v="768027131.38194764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2.02.02.008.1202001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11"/>
    <s v="Casas de Justicia en operación - Cofinanciacion proyecto MinJusticia                                                                                                          "/>
    <n v="0"/>
    <n v="0"/>
    <n v="0"/>
    <n v="10714285"/>
    <n v="0"/>
    <n v="0"/>
    <n v="10714285"/>
    <n v="10714285"/>
    <n v="0"/>
    <n v="0"/>
    <n v="0"/>
    <n v="0"/>
    <n v="11464284.950000001"/>
    <n v="12266784.896500003"/>
    <n v="13125459.839255003"/>
  </r>
  <r>
    <n v="12"/>
    <x v="0"/>
    <n v="1202"/>
    <x v="0"/>
    <x v="0"/>
    <n v="1202001"/>
    <s v="Casas de Justicia en operacion                                                                                                                   "/>
    <s v="2.3.2.02.02.008.1202001.16.64.362                  "/>
    <n v="362"/>
    <s v="RBA ESTAMPILLA PRO JUSTICIA FAMILIAR                                    "/>
    <s v="PROPIOS"/>
    <s v="ANTERIOR"/>
    <s v="Estampilla Pro Justicia Familiar"/>
    <n v="0"/>
    <n v="0"/>
    <n v="0"/>
    <n v="0"/>
    <n v="532"/>
    <s v="Casas de Justicia en operación - Apoyo Comisarías                                                                                                                             "/>
    <n v="0"/>
    <n v="738150281.67999995"/>
    <n v="0"/>
    <n v="0"/>
    <n v="346348209.17000002"/>
    <n v="0"/>
    <n v="391802072.50999999"/>
    <n v="0"/>
    <n v="0"/>
    <n v="0"/>
    <n v="0"/>
    <n v="391802072.50999999"/>
    <n v="0"/>
    <n v="0"/>
    <n v="0"/>
  </r>
  <r>
    <n v="12"/>
    <x v="0"/>
    <n v="1202"/>
    <x v="0"/>
    <x v="0"/>
    <n v="1202014"/>
    <s v="Servicio de asistencia tecnica en materia de promocion al acceso a la justicia                                                                   "/>
    <s v="2.3.2.02.02.008.1202014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28"/>
    <s v="Servicio de asistencia tecnica en materia de promoción al acceso a la justicia                                                                                                "/>
    <n v="60000000"/>
    <n v="0"/>
    <n v="0"/>
    <n v="0"/>
    <n v="60000000"/>
    <n v="0"/>
    <n v="0"/>
    <n v="0"/>
    <n v="0"/>
    <n v="0"/>
    <n v="0"/>
    <n v="0"/>
    <n v="0"/>
    <n v="0"/>
    <n v="0"/>
  </r>
  <r>
    <n v="12"/>
    <x v="0"/>
    <n v="1206"/>
    <x v="1"/>
    <x v="1"/>
    <n v="1206007"/>
    <s v="Servicio de bienestar a la poblacion privada de libertad                                                                                         "/>
    <s v="2.3.2.02.02.008.1206007.16.0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29"/>
    <s v="Servicio de bienestar a la población privada de libertad                                                                                                                      "/>
    <n v="55000000"/>
    <n v="0"/>
    <n v="0"/>
    <n v="0"/>
    <n v="0"/>
    <n v="0"/>
    <n v="55000000"/>
    <n v="55000000"/>
    <n v="0"/>
    <n v="0"/>
    <n v="0"/>
    <n v="0"/>
    <n v="58850000"/>
    <n v="62969500"/>
    <n v="67377365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1.1702010.16.02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61"/>
    <s v="Sueldo básico - Umata                                                                                                                                                         "/>
    <n v="140051327.91"/>
    <n v="0"/>
    <n v="0"/>
    <n v="0"/>
    <n v="0"/>
    <n v="0"/>
    <n v="140051327.91"/>
    <n v="26856173"/>
    <n v="26856173"/>
    <n v="26856173"/>
    <n v="26856173"/>
    <n v="113195154.91"/>
    <n v="149854920.8637"/>
    <n v="160344765.32415903"/>
    <n v="171568898.89685017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4.1702010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71"/>
    <s v="Subsidio de alimentación - Umata                                                                                                                                              "/>
    <n v="1115784"/>
    <n v="0"/>
    <n v="0"/>
    <n v="0"/>
    <n v="0"/>
    <n v="0"/>
    <n v="1115784"/>
    <n v="250155"/>
    <n v="250155"/>
    <n v="250155"/>
    <n v="250155"/>
    <n v="865629"/>
    <n v="1193888.8800000001"/>
    <n v="1277461.1016000002"/>
    <n v="1366883.3787120003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5.1702010.16.01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75"/>
    <s v="Auxilio de transporte - Umata                                                                                                                                                 "/>
    <n v="1881468"/>
    <n v="0"/>
    <n v="0"/>
    <n v="0"/>
    <n v="0"/>
    <n v="0"/>
    <n v="1881468"/>
    <n v="421818"/>
    <n v="421818"/>
    <n v="421818"/>
    <n v="421818"/>
    <n v="1459650"/>
    <n v="2013170.76"/>
    <n v="2154092.7132000001"/>
    <n v="2304879.2031240002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6.1702010.16.02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79"/>
    <s v="Prima de servicio - Umata                                                                                                                                                     "/>
    <n v="6218382"/>
    <n v="0"/>
    <n v="0"/>
    <n v="0"/>
    <n v="0"/>
    <n v="0"/>
    <n v="6218382"/>
    <n v="0"/>
    <n v="0"/>
    <n v="0"/>
    <n v="0"/>
    <n v="6218382"/>
    <n v="6653668.7400000002"/>
    <n v="7119425.5518000005"/>
    <n v="7617785.3404260008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7.1702010.16.02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87"/>
    <s v="Bonificación por servicios prestados - Umata                                                                                                                                  "/>
    <n v="4345140"/>
    <n v="0"/>
    <n v="0"/>
    <n v="0"/>
    <n v="0"/>
    <n v="0"/>
    <n v="4345140"/>
    <n v="1178639"/>
    <n v="1178639"/>
    <n v="1178639"/>
    <n v="1178639"/>
    <n v="3166501"/>
    <n v="4649299.8"/>
    <n v="4974750.7860000003"/>
    <n v="5322983.3410200011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8.01.1702010.16.02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93"/>
    <s v="Prima de navidad - Umata                                                                                                                                                      "/>
    <n v="13308749"/>
    <n v="0"/>
    <n v="0"/>
    <n v="0"/>
    <n v="0"/>
    <n v="0"/>
    <n v="13308749"/>
    <n v="0"/>
    <n v="0"/>
    <n v="0"/>
    <n v="0"/>
    <n v="13308749"/>
    <n v="14240361.430000002"/>
    <n v="15237186.730100002"/>
    <n v="16303789.801207004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1.001.08.02.1702010.16.02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01"/>
    <s v="Prima de vacaciones - Umata                                                                                                                                                   "/>
    <n v="6092876.2699999996"/>
    <n v="0"/>
    <n v="0"/>
    <n v="0"/>
    <n v="0"/>
    <n v="0"/>
    <n v="6092876.2699999996"/>
    <n v="1930488"/>
    <n v="1930488"/>
    <n v="1930488"/>
    <n v="1930488"/>
    <n v="4162388.27"/>
    <n v="6519377.6089000003"/>
    <n v="6975734.0415230012"/>
    <n v="7464035.4244296113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1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17"/>
    <s v="Aportes a la seguridad social en pensiones - Umata                                                                                                                            "/>
    <n v="17165829.59"/>
    <n v="0"/>
    <n v="0"/>
    <n v="0"/>
    <n v="0"/>
    <n v="0"/>
    <n v="17165829.59"/>
    <n v="3756400"/>
    <n v="3756400"/>
    <n v="3756400"/>
    <n v="3756400"/>
    <n v="13409429.59"/>
    <n v="18367437.6613"/>
    <n v="19653158.297591001"/>
    <n v="21028879.378422372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2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27"/>
    <s v="Aportes a la seguridad social en salud - Umata                                                                                                                                "/>
    <n v="12159129.289999999"/>
    <n v="0"/>
    <n v="0"/>
    <n v="0"/>
    <n v="0"/>
    <n v="0"/>
    <n v="12159129.289999999"/>
    <n v="2668000"/>
    <n v="2668000"/>
    <n v="2668000"/>
    <n v="2668000"/>
    <n v="9491129.2899999991"/>
    <n v="13010268.340299999"/>
    <n v="13920987.124121001"/>
    <n v="14895456.222809471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3.1702010.16.0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38"/>
    <s v="Aportes de cesantías  - Umata                                                                                                                                                 "/>
    <n v="25987469.309999999"/>
    <n v="0"/>
    <n v="0"/>
    <n v="0"/>
    <n v="0"/>
    <n v="0"/>
    <n v="25987469.309999999"/>
    <n v="0"/>
    <n v="0"/>
    <n v="0"/>
    <n v="0"/>
    <n v="25987469.309999999"/>
    <n v="27806592.161699999"/>
    <n v="29753053.613019001"/>
    <n v="31835767.365930334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3.1702010.16.04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39"/>
    <s v="Aportes de cesantías (Intereses)  - Umata                                                                                                                                     "/>
    <n v="294381.48"/>
    <n v="0"/>
    <n v="0"/>
    <n v="0"/>
    <n v="0"/>
    <n v="0"/>
    <n v="294381.48"/>
    <n v="0"/>
    <n v="0"/>
    <n v="0"/>
    <n v="0"/>
    <n v="294381.48"/>
    <n v="314988.18359999999"/>
    <n v="337037.35645200004"/>
    <n v="360629.97140364005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4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51"/>
    <s v="Aportes a cajas de compensación familiar  - Umata                                                                                                                             "/>
    <n v="5721943.2000000002"/>
    <n v="0"/>
    <n v="0"/>
    <n v="0"/>
    <n v="0"/>
    <n v="0"/>
    <n v="5721943.2000000002"/>
    <n v="1245000"/>
    <n v="1245000"/>
    <n v="1245000"/>
    <n v="1245000"/>
    <n v="4476943.2"/>
    <n v="6122479.2240000004"/>
    <n v="6551052.7696800008"/>
    <n v="7009626.463557601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5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59"/>
    <s v="Aportes generales al sistema de riesgos laborales - Umata                                                                                                                     "/>
    <n v="746713.59"/>
    <n v="0"/>
    <n v="0"/>
    <n v="0"/>
    <n v="0"/>
    <n v="0"/>
    <n v="746713.59"/>
    <n v="158200"/>
    <n v="158200"/>
    <n v="158200"/>
    <n v="158200"/>
    <n v="588513.59"/>
    <n v="798983.54130000004"/>
    <n v="854912.38919100014"/>
    <n v="914756.25643437018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6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66"/>
    <s v="Aportes al ICBF - Umata                                                                                                                                                       "/>
    <n v="4291457.4000000004"/>
    <n v="0"/>
    <n v="0"/>
    <n v="0"/>
    <n v="0"/>
    <n v="0"/>
    <n v="4291457.4000000004"/>
    <n v="933900"/>
    <n v="933900"/>
    <n v="933900"/>
    <n v="933900"/>
    <n v="3357557.4"/>
    <n v="4591859.4180000005"/>
    <n v="4913289.5772600006"/>
    <n v="5257219.8476682007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7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74"/>
    <s v="Aportes al SENA - Umata                                                                                                                                                       "/>
    <n v="715242.9"/>
    <n v="0"/>
    <n v="0"/>
    <n v="0"/>
    <n v="0"/>
    <n v="0"/>
    <n v="715242.9"/>
    <n v="156300"/>
    <n v="156300"/>
    <n v="156300"/>
    <n v="156300"/>
    <n v="558942.9"/>
    <n v="765309.90300000005"/>
    <n v="818881.59621000011"/>
    <n v="876203.30794470012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8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82"/>
    <s v="Aportes a la ESAP - Umata                                                                                                                                                     "/>
    <n v="715242.9"/>
    <n v="0"/>
    <n v="0"/>
    <n v="0"/>
    <n v="0"/>
    <n v="0"/>
    <n v="715242.9"/>
    <n v="156300"/>
    <n v="156300"/>
    <n v="156300"/>
    <n v="156300"/>
    <n v="558942.9"/>
    <n v="765309.90300000005"/>
    <n v="818881.59621000011"/>
    <n v="876203.30794470012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2.009.1702010.16.0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89"/>
    <s v="Aportes a escuelas industriales e institutos técnicos - Umata                                                                                                                 "/>
    <n v="1430485.8"/>
    <n v="0"/>
    <n v="0"/>
    <n v="0"/>
    <n v="0"/>
    <n v="0"/>
    <n v="1430485.8"/>
    <n v="311900"/>
    <n v="311900"/>
    <n v="311900"/>
    <n v="311900"/>
    <n v="1118585.8"/>
    <n v="1530619.8060000001"/>
    <n v="1637763.1924200002"/>
    <n v="1752406.6158894002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3.001.01.1702010.16.02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97"/>
    <s v="Vacaciones - Umata                                                                                                                                                            "/>
    <n v="9536571.9900000002"/>
    <n v="0"/>
    <n v="0"/>
    <n v="0"/>
    <n v="0"/>
    <n v="0"/>
    <n v="9536571.9900000002"/>
    <n v="4249228"/>
    <n v="4249228"/>
    <n v="4249228"/>
    <n v="4249228"/>
    <n v="5287343.99"/>
    <n v="10204132.029300001"/>
    <n v="10918421.271351"/>
    <n v="11682710.760345571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1.01.03.001.03.1702010.16.02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05"/>
    <s v="Bonificación especial de recreación - Umata                                                                                                                                   "/>
    <n v="778062.93"/>
    <n v="0"/>
    <n v="0"/>
    <n v="0"/>
    <n v="0"/>
    <n v="0"/>
    <n v="778062.93"/>
    <n v="224503"/>
    <n v="224503"/>
    <n v="224503"/>
    <n v="224503"/>
    <n v="553559.93000000005"/>
    <n v="832527.33510000014"/>
    <n v="890804.24855700019"/>
    <n v="953160.54595599021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2.02.02.009.1702010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596"/>
    <s v="Servicio de asistencia técnica agropecuaria dirigida a pequeños productores rurales                                                                                           "/>
    <n v="0"/>
    <n v="0"/>
    <n v="0"/>
    <n v="30000000"/>
    <n v="0"/>
    <n v="0"/>
    <n v="30000000"/>
    <n v="30000000"/>
    <n v="30000000"/>
    <n v="0"/>
    <n v="0"/>
    <n v="0"/>
    <n v="31500000"/>
    <n v="33075000"/>
    <n v="34728750"/>
  </r>
  <r>
    <n v="17"/>
    <x v="1"/>
    <n v="1702"/>
    <x v="2"/>
    <x v="2"/>
    <n v="1702010"/>
    <s v="Servicio de asistencia tecnica agropecuaria dirigida a pequenos productores                                                                      "/>
    <s v="2.3.2.02.02.009.1702010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83"/>
    <s v="Servicio de asistencia técnica agropecuaria dirigida a pequeños productores rurales                                                                                           "/>
    <n v="15000000"/>
    <n v="0"/>
    <n v="0"/>
    <n v="0"/>
    <n v="5000000"/>
    <n v="0"/>
    <n v="10000000"/>
    <n v="0"/>
    <n v="0"/>
    <n v="0"/>
    <n v="0"/>
    <n v="10000000"/>
    <n v="10700000"/>
    <n v="11449000"/>
    <n v="12250430"/>
  </r>
  <r>
    <n v="17"/>
    <x v="1"/>
    <n v="1703"/>
    <x v="3"/>
    <x v="3"/>
    <n v="1703010"/>
    <s v="Servicio de divulgacion1703010                                                                                                                   "/>
    <s v="2.3.2.02.02.009.1703010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77"/>
    <s v="Servicio de divulgación                                                                                                                                                       "/>
    <n v="0"/>
    <n v="0"/>
    <n v="0"/>
    <n v="5000000"/>
    <n v="0"/>
    <n v="0"/>
    <n v="5000000"/>
    <n v="5000000"/>
    <n v="0"/>
    <n v="0"/>
    <n v="0"/>
    <n v="0"/>
    <n v="5350000"/>
    <n v="5724500"/>
    <n v="6125215"/>
  </r>
  <r>
    <n v="17"/>
    <x v="1"/>
    <n v="1709"/>
    <x v="4"/>
    <x v="4"/>
    <n v="1709078"/>
    <s v="Plaza de mercado adecuadas                                                                                                                       "/>
    <s v="2.3.2.02.02.005.1709078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20"/>
    <s v="Plazas de Mercado Adecuadas                                                                                                                                                   "/>
    <n v="2471000000"/>
    <n v="0"/>
    <n v="0"/>
    <n v="0"/>
    <n v="405000000"/>
    <n v="0"/>
    <n v="2066000000"/>
    <n v="0"/>
    <n v="0"/>
    <n v="0"/>
    <n v="0"/>
    <n v="2066000000"/>
    <n v="2169300000"/>
    <n v="2277765000"/>
    <n v="2391653250"/>
  </r>
  <r>
    <n v="17"/>
    <x v="1"/>
    <n v="1709"/>
    <x v="4"/>
    <x v="4"/>
    <n v="1709078"/>
    <s v="Plaza de mercado adecuadas                                                                                                                       "/>
    <s v="2.3.2.02.02.005.1709078.16.01.342                  "/>
    <n v="342"/>
    <s v="RBA RECURSOS PROPIOS                                                    "/>
    <s v="PROPIOS"/>
    <s v="ANTERIOR"/>
    <s v="Recursos Propios"/>
    <n v="0"/>
    <n v="0"/>
    <n v="0"/>
    <n v="0"/>
    <n v="605"/>
    <s v="Plaza de mercado adecuadas - Cancelación de Reservas                                                                                                                          "/>
    <n v="0"/>
    <n v="251972474"/>
    <n v="0"/>
    <n v="0"/>
    <n v="0"/>
    <n v="0"/>
    <n v="251972474"/>
    <n v="251972474"/>
    <n v="0"/>
    <n v="0"/>
    <n v="0"/>
    <n v="0"/>
    <n v="0"/>
    <n v="0"/>
    <n v="0"/>
  </r>
  <r>
    <n v="17"/>
    <x v="1"/>
    <n v="1709"/>
    <x v="4"/>
    <x v="4"/>
    <n v="1709078"/>
    <s v="Plaza de mercado adecuadas                                                                                                                       "/>
    <s v="2.3.2.02.02.005.1709078.16.08.364                  "/>
    <n v="364"/>
    <s v="RBA DPS CONVENIO FIP 763/2021                                           "/>
    <s v="OTRAS"/>
    <s v="ANTERIOR"/>
    <s v="Otros"/>
    <n v="0"/>
    <n v="0"/>
    <n v="0"/>
    <n v="0"/>
    <n v="482"/>
    <s v="Plazas de Mercado Adecuadas                                                                                                                                                   "/>
    <n v="0"/>
    <n v="77517243"/>
    <n v="0"/>
    <n v="0"/>
    <n v="0"/>
    <n v="0"/>
    <n v="77517243"/>
    <n v="0"/>
    <n v="0"/>
    <n v="0"/>
    <n v="0"/>
    <n v="77517243"/>
    <n v="0"/>
    <n v="0"/>
    <n v="0"/>
  </r>
  <r>
    <n v="19"/>
    <x v="2"/>
    <n v="1903"/>
    <x v="5"/>
    <x v="5"/>
    <n v="1903011"/>
    <s v="Servicio de inspeccion, vigilancia y control1903011                                                                                              "/>
    <s v="2.3.2.02.02.009.1903011.19.02.65.21.02.001         "/>
    <n v="1"/>
    <s v="RECURSOS PROPIOS ICLD                                                   "/>
    <s v="PROPIOS"/>
    <s v="ACTUAL"/>
    <s v="Recursos Propios"/>
    <n v="0.05"/>
    <n v="0.05"/>
    <n v="0.05"/>
    <n v="0.05"/>
    <n v="384"/>
    <s v="Servicio de inspección, vigilancia y control                                                                                                                                  "/>
    <n v="300000000"/>
    <n v="0"/>
    <n v="0"/>
    <n v="0"/>
    <n v="0"/>
    <n v="0"/>
    <n v="300000000"/>
    <n v="0"/>
    <n v="0"/>
    <n v="0"/>
    <n v="0"/>
    <n v="300000000"/>
    <n v="315000000"/>
    <n v="330750000"/>
    <n v="347287500"/>
  </r>
  <r>
    <n v="19"/>
    <x v="2"/>
    <n v="1903"/>
    <x v="5"/>
    <x v="5"/>
    <n v="1903011"/>
    <s v="Servicio de inspeccion, vigilancia y control1903011                                                                                              "/>
    <s v="2.3.2.02.02.009.1903011.19.02.65.21.03.032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85"/>
    <s v="Servicio de inspección, vigilancia y control                                                                                                                                  "/>
    <n v="200000000"/>
    <n v="0"/>
    <n v="0"/>
    <n v="0"/>
    <n v="0"/>
    <n v="0"/>
    <n v="200000000"/>
    <n v="0"/>
    <n v="0"/>
    <n v="0"/>
    <n v="0"/>
    <n v="200000000"/>
    <n v="214000000"/>
    <n v="228980000"/>
    <n v="245008600"/>
  </r>
  <r>
    <n v="19"/>
    <x v="2"/>
    <n v="1903"/>
    <x v="5"/>
    <x v="5"/>
    <n v="1903011"/>
    <s v="Servicio de inspeccion, vigilancia y control1903011                                                                                              "/>
    <s v="2.3.2.02.02.009.1903011.19.02.65.21.04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86"/>
    <s v="Servicio de inspección, vigilancia y control                                                                                                                                  "/>
    <n v="46216000"/>
    <n v="0"/>
    <n v="0"/>
    <n v="0"/>
    <n v="0"/>
    <n v="0"/>
    <n v="46216000"/>
    <n v="45000000"/>
    <n v="45000000"/>
    <n v="0"/>
    <n v="0"/>
    <n v="1216000"/>
    <n v="49451120"/>
    <n v="52912698.400000006"/>
    <n v="56616587.28800001"/>
  </r>
  <r>
    <n v="19"/>
    <x v="2"/>
    <n v="1903"/>
    <x v="5"/>
    <x v="5"/>
    <n v="1903011"/>
    <s v="Servicio de inspeccion, vigilancia y control1903011                                                                                              "/>
    <s v="2.3.2.02.02.009.1903011.19.02.65.21.05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87"/>
    <s v="Servicio de inspección, vigilancia y control                                                                                                                                  "/>
    <n v="213456880"/>
    <n v="0"/>
    <n v="0"/>
    <n v="0"/>
    <n v="0"/>
    <n v="0"/>
    <n v="213456880"/>
    <n v="150000000"/>
    <n v="150000000"/>
    <n v="0"/>
    <n v="0"/>
    <n v="63456880"/>
    <n v="228398861.60000002"/>
    <n v="244386781.91200003"/>
    <n v="261493856.64584005"/>
  </r>
  <r>
    <n v="19"/>
    <x v="2"/>
    <n v="1903"/>
    <x v="5"/>
    <x v="5"/>
    <n v="1903011"/>
    <s v="Servicio de inspeccion, vigilancia y control1903011                                                                                              "/>
    <s v="2.3.2.02.02.009.1903011.19.02.65.21.06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88"/>
    <s v="Servicio de inspección, vigilancia y control                                                                                                                                  "/>
    <n v="46652000"/>
    <n v="0"/>
    <n v="0"/>
    <n v="0"/>
    <n v="0"/>
    <n v="0"/>
    <n v="46652000"/>
    <n v="46652000"/>
    <n v="0"/>
    <n v="0"/>
    <n v="0"/>
    <n v="0"/>
    <n v="49917640"/>
    <n v="53411874.800000004"/>
    <n v="57150706.036000006"/>
  </r>
  <r>
    <n v="19"/>
    <x v="2"/>
    <n v="1903"/>
    <x v="5"/>
    <x v="5"/>
    <n v="1903011"/>
    <s v="Servicio de inspeccion, vigilancia y control1903011                                                                                              "/>
    <s v="2.3.2.02.02.009.1903011.19.02.65.21.107.330        "/>
    <n v="330"/>
    <s v="RBA COLJUEGOS CSF                                                       "/>
    <s v="OTRAS"/>
    <s v="ANTERIOR"/>
    <s v="Etesa (Coljuegos)"/>
    <n v="0"/>
    <n v="0"/>
    <n v="0"/>
    <n v="0"/>
    <n v="544"/>
    <s v="Servicio de inspección, vigilancia y control                                                                                                                                  "/>
    <n v="0"/>
    <n v="161471587.37"/>
    <n v="0"/>
    <n v="0"/>
    <n v="0"/>
    <n v="0"/>
    <n v="161471587.37"/>
    <n v="0"/>
    <n v="0"/>
    <n v="0"/>
    <n v="0"/>
    <n v="161471587.37"/>
    <n v="0"/>
    <n v="0"/>
    <n v="0"/>
  </r>
  <r>
    <n v="19"/>
    <x v="2"/>
    <n v="1903"/>
    <x v="5"/>
    <x v="5"/>
    <n v="1903016"/>
    <s v="Servicio de auditoria y visitas inspectivas                                                                                                      "/>
    <s v="2.3.2.02.02.009.1903016.19.02.65.21.07.001         "/>
    <n v="1"/>
    <s v="RECURSOS PROPIOS ICLD                                                   "/>
    <s v="PROPIOS"/>
    <s v="ACTUAL"/>
    <s v="Recursos Propios"/>
    <n v="0.05"/>
    <n v="0.05"/>
    <n v="0.05"/>
    <n v="0.05"/>
    <n v="389"/>
    <s v="Servicio de auditoría y visitas inspectivas                                                                                                                                   "/>
    <n v="30000000"/>
    <n v="0"/>
    <n v="0"/>
    <n v="0"/>
    <n v="0"/>
    <n v="0"/>
    <n v="30000000"/>
    <n v="30000000"/>
    <n v="29995388.16"/>
    <n v="0"/>
    <n v="0"/>
    <n v="0"/>
    <n v="31500000"/>
    <n v="33075000"/>
    <n v="34728750"/>
  </r>
  <r>
    <n v="19"/>
    <x v="2"/>
    <n v="1903"/>
    <x v="5"/>
    <x v="5"/>
    <n v="1903016"/>
    <s v="Servicio de auditoria y visitas inspectivas                                                                                                      "/>
    <s v="2.3.2.02.02.009.1903016.19.02.65.21.08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90"/>
    <s v="Servicio de auditoría y visitas inspectivas                                                                                                                                   "/>
    <n v="179031189.81999999"/>
    <n v="0"/>
    <n v="0"/>
    <n v="0"/>
    <n v="0"/>
    <n v="0"/>
    <n v="179031189.81999999"/>
    <n v="117040516"/>
    <n v="0"/>
    <n v="0"/>
    <n v="0"/>
    <n v="61990673.82"/>
    <n v="191563373.1074"/>
    <n v="204972809.22491801"/>
    <n v="219320905.87066227"/>
  </r>
  <r>
    <n v="19"/>
    <x v="2"/>
    <n v="1903"/>
    <x v="5"/>
    <x v="5"/>
    <n v="1903016"/>
    <s v="Servicio de auditoria y visitas inspectivas                                                                                                      "/>
    <s v="2.3.2.02.02.009.1903016.19.05.11.21.09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391"/>
    <s v="Servicio de auditoría y visitas inspectivas                                                                                                                                   "/>
    <n v="135964611.84"/>
    <n v="0"/>
    <n v="0"/>
    <n v="0"/>
    <n v="0"/>
    <n v="0"/>
    <n v="135964611.84"/>
    <n v="135964611.84"/>
    <n v="135964611.84"/>
    <n v="0"/>
    <n v="0"/>
    <n v="0"/>
    <n v="145482134.66880003"/>
    <n v="155665884.09561604"/>
    <n v="166562495.98230916"/>
  </r>
  <r>
    <n v="19"/>
    <x v="2"/>
    <n v="1903"/>
    <x v="5"/>
    <x v="5"/>
    <n v="1903025"/>
    <s v="Servicio de implementacion de estrategias para el fortalecimiento del control social en salud                                                    "/>
    <s v="2.3.2.02.02.009.1903025.19.02.65.21.10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92"/>
    <s v="Servicio de implementación de estrategias para el fortalecimiento del control social en salud                                                                                 "/>
    <n v="38150000"/>
    <n v="0"/>
    <n v="0"/>
    <n v="0"/>
    <n v="0"/>
    <n v="0"/>
    <n v="38150000"/>
    <n v="30000000"/>
    <n v="30000000"/>
    <n v="0"/>
    <n v="0"/>
    <n v="8150000"/>
    <n v="40820500"/>
    <n v="43677935"/>
    <n v="46735390.450000003"/>
  </r>
  <r>
    <n v="19"/>
    <x v="2"/>
    <n v="1903"/>
    <x v="5"/>
    <x v="5"/>
    <n v="1903025"/>
    <s v="Servicio de implementacion de estrategias para el fortalecimiento del control social en salud                                                    "/>
    <s v="2.3.2.02.02.009.1903025.19.02.65.21.11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393"/>
    <s v="Servicio de implementación de estrategias para el fortalecimiento del control social en salud                                                                                 "/>
    <n v="46216000"/>
    <n v="0"/>
    <n v="0"/>
    <n v="0"/>
    <n v="0"/>
    <n v="0"/>
    <n v="46216000"/>
    <n v="0"/>
    <n v="0"/>
    <n v="0"/>
    <n v="0"/>
    <n v="46216000"/>
    <n v="49451120"/>
    <n v="52912698.400000006"/>
    <n v="56616587.28800001"/>
  </r>
  <r>
    <n v="19"/>
    <x v="2"/>
    <n v="1903"/>
    <x v="5"/>
    <x v="5"/>
    <n v="1903034"/>
    <s v="Servicio deasistencia tecnica                                                                                                                    "/>
    <s v="2.3.2.02.02.009.1903034.19.05.11.21.12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394"/>
    <s v="Servicio de asistencia técnica                                                                                                                                                "/>
    <n v="61421500"/>
    <n v="0"/>
    <n v="0"/>
    <n v="0"/>
    <n v="0"/>
    <n v="0"/>
    <n v="61421500"/>
    <n v="61421500"/>
    <n v="61418000"/>
    <n v="0"/>
    <n v="0"/>
    <n v="0"/>
    <n v="65721005.000000007"/>
    <n v="70321475.350000009"/>
    <n v="75243978.624500021"/>
  </r>
  <r>
    <n v="19"/>
    <x v="2"/>
    <n v="1903"/>
    <x v="5"/>
    <x v="5"/>
    <n v="1903045"/>
    <s v="Servicio de informacion para la gestion de la inspeccion, vigilancia y control sanitario                                                         "/>
    <s v="2.3.2.02.02.009.1903045.19.05.29.21.13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395"/>
    <s v="Servicio de información para la gestión de la inspección, vigilancia y control sanitario                                                                                      "/>
    <n v="116630000"/>
    <n v="0"/>
    <n v="0"/>
    <n v="0"/>
    <n v="0"/>
    <n v="0"/>
    <n v="116630000"/>
    <n v="0"/>
    <n v="0"/>
    <n v="0"/>
    <n v="0"/>
    <n v="116630000"/>
    <n v="124794100"/>
    <n v="133529687.00000001"/>
    <n v="142876765.09000003"/>
  </r>
  <r>
    <n v="19"/>
    <x v="2"/>
    <n v="1905"/>
    <x v="6"/>
    <x v="6"/>
    <n v="1905005"/>
    <s v="Centros reguladores de urgencias, emergencias y desastres adecuados                                                                              "/>
    <s v="2.3.2.02.02.009.1905005.19.05.29.21.14.001         "/>
    <n v="1"/>
    <s v="RECURSOS PROPIOS ICLD                                                   "/>
    <s v="PROPIOS"/>
    <s v="ACTUAL"/>
    <s v="Recursos Propios"/>
    <n v="0.05"/>
    <n v="0.05"/>
    <n v="0.05"/>
    <n v="0.05"/>
    <n v="396"/>
    <s v="Centros reguladores de urgencias, emergencias y desastres adecuados                                                                                                           "/>
    <n v="330400000"/>
    <n v="0"/>
    <n v="0"/>
    <n v="0"/>
    <n v="0"/>
    <n v="0"/>
    <n v="330400000"/>
    <n v="330400000"/>
    <n v="288400000"/>
    <n v="0"/>
    <n v="0"/>
    <n v="0"/>
    <n v="346920000"/>
    <n v="364266000"/>
    <n v="382479300"/>
  </r>
  <r>
    <n v="19"/>
    <x v="2"/>
    <n v="1905"/>
    <x v="6"/>
    <x v="6"/>
    <n v="1905019"/>
    <s v="Servicio de educacion informal en temas de salud publica                                                                                         "/>
    <s v="2.3.2.02.02.009.1905019.19.02.61.21.15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97"/>
    <s v="Servicios de educacion informal en temas de salud publica                                                                                                                     "/>
    <n v="117845786"/>
    <n v="0"/>
    <n v="0"/>
    <n v="0"/>
    <n v="0"/>
    <n v="0"/>
    <n v="117845786"/>
    <n v="0"/>
    <n v="0"/>
    <n v="0"/>
    <n v="0"/>
    <n v="117845786"/>
    <n v="126094991.02000001"/>
    <n v="134921640.39140001"/>
    <n v="144366155.21879801"/>
  </r>
  <r>
    <n v="19"/>
    <x v="2"/>
    <n v="1905"/>
    <x v="6"/>
    <x v="6"/>
    <n v="1905021"/>
    <s v="Servicio de gestion del riesgo en temas de salud sexual y reproductiva                                                                           "/>
    <s v="2.3.2.02.02.009.1905021.19.02.23.21.16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98"/>
    <s v="Servicio de gestión del riesgo en temas de salud sexual y reproductiva                                                                                                        "/>
    <n v="122138576.55"/>
    <n v="0"/>
    <n v="0"/>
    <n v="0"/>
    <n v="0"/>
    <n v="0"/>
    <n v="122138576.55"/>
    <n v="122138576.55"/>
    <n v="0"/>
    <n v="0"/>
    <n v="0"/>
    <n v="0"/>
    <n v="130688276.9085"/>
    <n v="139836456.29209501"/>
    <n v="149625008.23254165"/>
  </r>
  <r>
    <n v="19"/>
    <x v="2"/>
    <n v="1905"/>
    <x v="6"/>
    <x v="6"/>
    <n v="1905021"/>
    <s v="Servicio de gestion del riesgo en temas de salud sexual y reproductiva                                                                           "/>
    <s v="2.3.2.02.02.009.1905021.19.02.24.21.17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399"/>
    <s v="Servicio de gestión del riesgo en temas de salud sexual y reproductiva                                                                                                        "/>
    <n v="11154961.810000001"/>
    <n v="0"/>
    <n v="0"/>
    <n v="0"/>
    <n v="0"/>
    <n v="0"/>
    <n v="11154961.810000001"/>
    <n v="7073913.3899999997"/>
    <n v="0"/>
    <n v="0"/>
    <n v="0"/>
    <n v="4081048.42"/>
    <n v="11935809.136700001"/>
    <n v="12771315.776269002"/>
    <n v="13665307.880607832"/>
  </r>
  <r>
    <n v="19"/>
    <x v="2"/>
    <n v="1905"/>
    <x v="6"/>
    <x v="6"/>
    <n v="1905021"/>
    <s v="Servicio de gestion del riesgo en temas de salud sexual y reproductiva                                                                           "/>
    <s v="2.3.2.02.02.009.1905021.19.02.24.21.18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0"/>
    <s v="Servicio de gestión del riesgo en temas de salud sexual y reproductiva                                                                                                        "/>
    <n v="8891958.4000000004"/>
    <n v="0"/>
    <n v="0"/>
    <n v="0"/>
    <n v="0"/>
    <n v="0"/>
    <n v="8891958.4000000004"/>
    <n v="8891958.4000000004"/>
    <n v="0"/>
    <n v="0"/>
    <n v="0"/>
    <n v="0"/>
    <n v="9514395.4880000018"/>
    <n v="10180403.172160003"/>
    <n v="10893031.394211205"/>
  </r>
  <r>
    <n v="19"/>
    <x v="2"/>
    <n v="1905"/>
    <x v="6"/>
    <x v="6"/>
    <n v="1905022"/>
    <s v="Servicio de gestion del riesgo en temas de trastornos mentales                                                                                   "/>
    <s v="2.3.2.02.02.009.1905022.19.02.17.21.19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1"/>
    <s v="Servicio de gestión del riesgo en temas de trastornos mentales                                                                                                                "/>
    <n v="70798290.400000006"/>
    <n v="0"/>
    <n v="0"/>
    <n v="0"/>
    <n v="0"/>
    <n v="0"/>
    <n v="70798290.400000006"/>
    <n v="70798290.400000006"/>
    <n v="0"/>
    <n v="0"/>
    <n v="0"/>
    <n v="0"/>
    <n v="75754170.728000015"/>
    <n v="81056962.678960025"/>
    <n v="86730950.066487238"/>
  </r>
  <r>
    <n v="19"/>
    <x v="2"/>
    <n v="1905"/>
    <x v="6"/>
    <x v="6"/>
    <n v="1905022"/>
    <s v="Servicio de gestion del riesgo en temas de trastornos mentales                                                                                   "/>
    <s v="2.3.2.02.02.009.1905022.19.02.18.21.20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2"/>
    <s v="Servicio de gestión del riesgo en temas de trastornos mentales                                                                                                                "/>
    <n v="85434897.599999994"/>
    <n v="0"/>
    <n v="0"/>
    <n v="0"/>
    <n v="0"/>
    <n v="0"/>
    <n v="85434897.599999994"/>
    <n v="85434897.599999994"/>
    <n v="0"/>
    <n v="0"/>
    <n v="0"/>
    <n v="0"/>
    <n v="91415340.431999996"/>
    <n v="97814414.262240008"/>
    <n v="104661423.26059681"/>
  </r>
  <r>
    <n v="19"/>
    <x v="2"/>
    <n v="1905"/>
    <x v="6"/>
    <x v="6"/>
    <n v="1905024"/>
    <s v="Servicio de gestion del riesgo para abordar situaciones de salud relacionadas con condiciones ambientales                                        "/>
    <s v="2.3.2.02.02.009.1905024.19.02.11.21.106.341        "/>
    <n v="341"/>
    <s v="RBA RP Rifas (Dest. Espec)                                              "/>
    <s v="OTRAS"/>
    <s v="ANTERIOR"/>
    <s v="Otros"/>
    <n v="0"/>
    <n v="0"/>
    <n v="0"/>
    <n v="0"/>
    <n v="543"/>
    <s v="Servicio de gestión del riesgo para abordar situaciones de salud relacionadas con condiciones ambientales                                                                     "/>
    <n v="0"/>
    <n v="89300000.430000007"/>
    <n v="0"/>
    <n v="0"/>
    <n v="0"/>
    <n v="0"/>
    <n v="89300000.430000007"/>
    <n v="0"/>
    <n v="0"/>
    <n v="0"/>
    <n v="0"/>
    <n v="89300000.430000007"/>
    <n v="0"/>
    <n v="0"/>
    <n v="0"/>
  </r>
  <r>
    <n v="19"/>
    <x v="2"/>
    <n v="1905"/>
    <x v="6"/>
    <x v="6"/>
    <n v="1905024"/>
    <s v="Servicio de gestion del riesgo para abordar situaciones de salud relacionadas con condiciones ambientales                                        "/>
    <s v="2.3.2.02.02.009.1905024.19.02.11.21.21.001         "/>
    <n v="1"/>
    <s v="RECURSOS PROPIOS ICLD                                                   "/>
    <s v="PROPIOS"/>
    <s v="ACTUAL"/>
    <s v="Recursos Propios"/>
    <n v="0.05"/>
    <n v="0.05"/>
    <n v="0.05"/>
    <n v="0.05"/>
    <n v="403"/>
    <s v="Servicio de gestión del riesgo para abordar situaciones de salud relacionadas con condiciones ambientales                                                                     "/>
    <n v="60000000"/>
    <n v="0"/>
    <n v="0"/>
    <n v="0"/>
    <n v="0"/>
    <n v="0"/>
    <n v="60000000"/>
    <n v="60000000"/>
    <n v="0"/>
    <n v="0"/>
    <n v="0"/>
    <n v="0"/>
    <n v="63000000"/>
    <n v="66150000"/>
    <n v="69457500"/>
  </r>
  <r>
    <n v="19"/>
    <x v="2"/>
    <n v="1905"/>
    <x v="6"/>
    <x v="6"/>
    <n v="1905024"/>
    <s v="Servicio de gestion del riesgo para abordar situaciones de salud relacionadas con condiciones ambientales                                        "/>
    <s v="2.3.2.02.02.009.1905024.19.02.11.21.22.003         "/>
    <n v="3"/>
    <s v="RECURSOS PROPIOS FORSOZA INVERSION                                      "/>
    <s v="OTRAS"/>
    <s v="ACTUAL"/>
    <s v="Otros"/>
    <n v="0.05"/>
    <n v="0.05"/>
    <n v="0.05"/>
    <n v="0.05"/>
    <n v="404"/>
    <s v="Servicio de gestión del riesgo para abordar situaciones de salud relacionadas con condiciones ambientales                                                                     "/>
    <n v="106141504.33"/>
    <n v="0"/>
    <n v="0"/>
    <n v="0"/>
    <n v="0"/>
    <n v="0"/>
    <n v="106141504.33"/>
    <n v="106141504.33"/>
    <n v="0"/>
    <n v="0"/>
    <n v="0"/>
    <n v="0"/>
    <n v="111448579.5465"/>
    <n v="117021008.523825"/>
    <n v="122872058.95001626"/>
  </r>
  <r>
    <n v="19"/>
    <x v="2"/>
    <n v="1905"/>
    <x v="6"/>
    <x v="6"/>
    <n v="1905024"/>
    <s v="Servicio de gestion del riesgo para abordar situaciones de salud relacionadas con condiciones ambientales                                        "/>
    <s v="2.3.2.02.02.009.1905024.19.02.11.21.23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5"/>
    <s v="Servicio de gestión del riesgo para abordar situaciones de salud relacionadas con condiciones ambientales                                                                     "/>
    <n v="46831238.770000003"/>
    <n v="0"/>
    <n v="0"/>
    <n v="0"/>
    <n v="0"/>
    <n v="0"/>
    <n v="46831238.770000003"/>
    <n v="0"/>
    <n v="0"/>
    <n v="0"/>
    <n v="0"/>
    <n v="46831238.770000003"/>
    <n v="50109425.483900003"/>
    <n v="53617085.26777301"/>
    <n v="57370281.236517124"/>
  </r>
  <r>
    <n v="19"/>
    <x v="2"/>
    <n v="1905"/>
    <x v="6"/>
    <x v="6"/>
    <n v="1905025"/>
    <s v="Servicio de gestion del riesgo para abordar situaciones prevalentes de origen laboral                                                            "/>
    <s v="2.3.2.02.02.009.1905025.19.02.57.21.24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6"/>
    <s v="Servicio de gestión del riesgo para abordar situaciones prevalentes de origen laboral                                                                                         "/>
    <n v="26461259.609999999"/>
    <n v="0"/>
    <n v="0"/>
    <n v="0"/>
    <n v="0"/>
    <n v="0"/>
    <n v="26461259.609999999"/>
    <n v="0"/>
    <n v="0"/>
    <n v="0"/>
    <n v="0"/>
    <n v="26461259.609999999"/>
    <n v="28313547.782700002"/>
    <n v="30295496.127489004"/>
    <n v="32416180.856413238"/>
  </r>
  <r>
    <n v="19"/>
    <x v="2"/>
    <n v="1905"/>
    <x v="6"/>
    <x v="6"/>
    <n v="1905026"/>
    <s v="Servicio de gestion del riesgo para enfermedades emergentes, reemergentes y desatendidas                                                         "/>
    <s v="2.3.2.02.02.009.1905026.19.02.33.21.25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7"/>
    <s v="Servicio de gestión del riesgo para enfermedades emergentes, reemergentes y desatendidas                                                                                      "/>
    <n v="73253093.879999995"/>
    <n v="0"/>
    <n v="0"/>
    <n v="0"/>
    <n v="0"/>
    <n v="0"/>
    <n v="73253093.879999995"/>
    <n v="45528703.25"/>
    <n v="0"/>
    <n v="0"/>
    <n v="0"/>
    <n v="27724390.629999999"/>
    <n v="78380810.4516"/>
    <n v="83867467.183212012"/>
    <n v="89738189.886036858"/>
  </r>
  <r>
    <n v="19"/>
    <x v="2"/>
    <n v="1905"/>
    <x v="6"/>
    <x v="6"/>
    <n v="1905026"/>
    <s v="Servicio de gestion del riesgo para enfermedades emergentes, reemergentes y desatendidas                                                         "/>
    <s v="2.3.2.02.02.009.1905026.19.02.42.21.26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8"/>
    <s v="Servicio de gestión del riesgo para enfermedades emergentes, reemergentes y desatendidas                                                                                      "/>
    <n v="83774630.900000006"/>
    <n v="0"/>
    <n v="0"/>
    <n v="0"/>
    <n v="0"/>
    <n v="0"/>
    <n v="83774630.900000006"/>
    <n v="83774630.900000006"/>
    <n v="0"/>
    <n v="0"/>
    <n v="0"/>
    <n v="0"/>
    <n v="89638855.063000008"/>
    <n v="95913574.917410016"/>
    <n v="102627525.16162872"/>
  </r>
  <r>
    <n v="19"/>
    <x v="2"/>
    <n v="1905"/>
    <x v="6"/>
    <x v="6"/>
    <n v="1905026"/>
    <s v="Servicio de gestion del riesgo para enfermedades emergentes, reemergentes y desatendidas                                                         "/>
    <s v="2.3.2.02.02.009.1905026.19.02.42.21.27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09"/>
    <s v="Servicio de gestión del riesgo para enfermedades emergentes, reemergentes y desatendidas                                                                                      "/>
    <n v="17501974.379999999"/>
    <n v="0"/>
    <n v="0"/>
    <n v="0"/>
    <n v="0"/>
    <n v="0"/>
    <n v="17501974.379999999"/>
    <n v="12964921.699999999"/>
    <n v="0"/>
    <n v="0"/>
    <n v="0"/>
    <n v="4537052.68"/>
    <n v="18727112.586599998"/>
    <n v="20038010.467661999"/>
    <n v="21440671.200398341"/>
  </r>
  <r>
    <n v="19"/>
    <x v="2"/>
    <n v="1905"/>
    <x v="6"/>
    <x v="6"/>
    <n v="1905026"/>
    <s v="Servicio de gestion del riesgo para enfermedades emergentes, reemergentes y desatendidas                                                         "/>
    <s v="2.3.2.02.02.009.1905026.19.02.48.21.112.329        "/>
    <n v="329"/>
    <s v="RBA SGP SALUD PUBLICA                                                   "/>
    <s v="SGP"/>
    <s v="ANTERIOR"/>
    <s v=" SGP Salud"/>
    <n v="0"/>
    <n v="0"/>
    <n v="0"/>
    <n v="0"/>
    <n v="549"/>
    <s v="Servicio de gestión del riesgo para enfermedades emergentes, reemergentes y desatendidas                                                                                      "/>
    <n v="0"/>
    <n v="1360741.62"/>
    <n v="0"/>
    <n v="0"/>
    <n v="0"/>
    <n v="0"/>
    <n v="1360741.62"/>
    <n v="1360741.62"/>
    <n v="0"/>
    <n v="0"/>
    <n v="0"/>
    <n v="0"/>
    <n v="0"/>
    <n v="0"/>
    <n v="0"/>
  </r>
  <r>
    <n v="19"/>
    <x v="2"/>
    <n v="1905"/>
    <x v="6"/>
    <x v="6"/>
    <n v="1905026"/>
    <s v="Servicio de gestion del riesgo para enfermedades emergentes, reemergentes y desatendidas                                                         "/>
    <s v="2.3.2.02.02.009.1905026.19.02.48.21.28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10"/>
    <s v="Servicio de gestión del riesgo para enfermedades emergentes, reemergentes y desatendidas                                                                                      "/>
    <n v="53549517.82"/>
    <n v="0"/>
    <n v="0"/>
    <n v="0"/>
    <n v="0"/>
    <n v="0"/>
    <n v="53549517.82"/>
    <n v="26774758.91"/>
    <n v="0"/>
    <n v="0"/>
    <n v="0"/>
    <n v="26774758.91"/>
    <n v="57297984.067400001"/>
    <n v="61308842.952118002"/>
    <n v="65600461.958766267"/>
  </r>
  <r>
    <n v="19"/>
    <x v="2"/>
    <n v="1905"/>
    <x v="6"/>
    <x v="6"/>
    <n v="1905026"/>
    <s v="Servicio de gestion del riesgo para enfermedades emergentes, reemergentes y desatendidas                                                         "/>
    <s v="2.3.2.02.02.009.1905026.19.02.48.21.29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411"/>
    <s v="Servicio de gestión del riesgo para enfermedades emergentes, reemergentes y desatendidas                                                                                      "/>
    <n v="53549520"/>
    <n v="0"/>
    <n v="0"/>
    <n v="0"/>
    <n v="0"/>
    <n v="0"/>
    <n v="53549520"/>
    <n v="0"/>
    <n v="0"/>
    <n v="0"/>
    <n v="0"/>
    <n v="53549520"/>
    <n v="57297986.400000006"/>
    <n v="61308845.448000006"/>
    <n v="65600464.629360013"/>
  </r>
  <r>
    <n v="19"/>
    <x v="2"/>
    <n v="1905"/>
    <x v="6"/>
    <x v="6"/>
    <n v="1905028"/>
    <s v="Servicio de gestion del riesgo para temas de consumo, aprovechamiento biologico, calidad e inocuidad de los alimentos                            "/>
    <s v="2.3.2.02.02.009.1905028.19.02.20.21.30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12"/>
    <s v="Servicio de gestión del riesgo para temas de consumo, aprovechamiento biológico, calidad e inocuidad de los alimentos                                                         "/>
    <n v="2748382.33"/>
    <n v="0"/>
    <n v="0"/>
    <n v="0"/>
    <n v="0"/>
    <n v="0"/>
    <n v="2748382.33"/>
    <n v="0"/>
    <n v="0"/>
    <n v="0"/>
    <n v="0"/>
    <n v="2748382.33"/>
    <n v="2940769.0931000002"/>
    <n v="3146622.9296170003"/>
    <n v="3366886.5346901906"/>
  </r>
  <r>
    <n v="19"/>
    <x v="2"/>
    <n v="1905"/>
    <x v="6"/>
    <x v="6"/>
    <n v="1905028"/>
    <s v="Servicio de gestion del riesgo para temas de consumo, aprovechamiento biologico, calidad e inocuidad de los alimentos                            "/>
    <s v="2.3.2.02.02.009.1905028.19.02.21.21.31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13"/>
    <s v="Servicio de gestión del riesgo para temas de consumo, aprovechamiento biológico, calidad e inocuidad de los alimentos                                                         "/>
    <n v="7073913.3899999997"/>
    <n v="0"/>
    <n v="0"/>
    <n v="0"/>
    <n v="0"/>
    <n v="0"/>
    <n v="7073913.3899999997"/>
    <n v="0"/>
    <n v="0"/>
    <n v="0"/>
    <n v="0"/>
    <n v="7073913.3899999997"/>
    <n v="7569087.3273"/>
    <n v="8098923.4402110009"/>
    <n v="8665848.0810257718"/>
  </r>
  <r>
    <n v="19"/>
    <x v="2"/>
    <n v="1905"/>
    <x v="6"/>
    <x v="6"/>
    <n v="1905030"/>
    <s v="Servicio de atencion en salud publica en situaciones de emergencias y desastres                                                                  "/>
    <s v="2.3.2.02.02.009.1905030.19.05.11.21.32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414"/>
    <s v="Servicio de atención en salud pública en situaciones de emergencias y desastres                                                                                               "/>
    <n v="12077200"/>
    <n v="0"/>
    <n v="0"/>
    <n v="0"/>
    <n v="0"/>
    <n v="0"/>
    <n v="12077200"/>
    <n v="2310800"/>
    <n v="2310800"/>
    <n v="0"/>
    <n v="0"/>
    <n v="9766400"/>
    <n v="12922604"/>
    <n v="13827186.280000001"/>
    <n v="14795089.319600003"/>
  </r>
  <r>
    <n v="19"/>
    <x v="2"/>
    <n v="1905"/>
    <x v="6"/>
    <x v="6"/>
    <n v="1905031"/>
    <s v="Servicio de promocion de la salud y prevencion de riesgos asociados a condiciones no transmisibles                                               "/>
    <s v="2.3.2.02.02.009.1905031.19.02.26.21.33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15"/>
    <s v="Servicio de promoción de la salud y prevención de riesgos asociados a condiciones no transmisibles                                                                            "/>
    <n v="84503645.200000003"/>
    <n v="0"/>
    <n v="0"/>
    <n v="0"/>
    <n v="0"/>
    <n v="0"/>
    <n v="84503645.200000003"/>
    <n v="84503645.200000003"/>
    <n v="0"/>
    <n v="0"/>
    <n v="0"/>
    <n v="0"/>
    <n v="90418900.364000008"/>
    <n v="96748223.38948001"/>
    <n v="103520599.02674362"/>
  </r>
  <r>
    <n v="19"/>
    <x v="2"/>
    <n v="1905"/>
    <x v="6"/>
    <x v="6"/>
    <n v="1905031"/>
    <s v="Servicio de promocion de la salud y prevencion de riesgos asociados a condiciones no transmisibles                                               "/>
    <s v="2.3.2.02.02.009.1905031.19.02.27.21.34.057         "/>
    <n v="57"/>
    <s v="SGP SALUD PUBLICA                                                       "/>
    <s v="SGP"/>
    <s v="ACTUAL"/>
    <s v=" SGP Salud"/>
    <n v="0.06"/>
    <n v="7.0000000000000007E-2"/>
    <n v="7.0000000000000007E-2"/>
    <n v="7.0000000000000007E-2"/>
    <n v="416"/>
    <s v="Servicio de promoción de la salud y prevención de riesgos asociados a condiciones no transmisibles                                                                            "/>
    <n v="35154477.700000003"/>
    <n v="0"/>
    <n v="0"/>
    <n v="0"/>
    <n v="0"/>
    <n v="0"/>
    <n v="35154477.700000003"/>
    <n v="35154477.700000003"/>
    <n v="0"/>
    <n v="0"/>
    <n v="0"/>
    <n v="0"/>
    <n v="37615291.139000006"/>
    <n v="40248361.518730007"/>
    <n v="43065746.825041108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108.328        "/>
    <n v="328"/>
    <s v="RBA RENTAS CEDIDAS SSF                                                  "/>
    <s v="OTRAS"/>
    <s v="ANTERIOR"/>
    <s v="Rentas Cedidas"/>
    <n v="0"/>
    <n v="0"/>
    <n v="0"/>
    <n v="0"/>
    <n v="545"/>
    <s v="Servicio de atención en salud a la población                                                                                                                                  "/>
    <n v="0"/>
    <n v="1"/>
    <n v="0"/>
    <n v="0"/>
    <n v="0"/>
    <n v="0"/>
    <n v="1"/>
    <n v="0"/>
    <n v="0"/>
    <n v="0"/>
    <n v="0"/>
    <n v="1"/>
    <n v="0"/>
    <n v="0"/>
    <n v="0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109.331        "/>
    <n v="331"/>
    <s v="RBA COLJUEGOS SSF                                                       "/>
    <s v="OTRAS"/>
    <s v="ANTERIOR"/>
    <s v="Etesa (Coljuegos)"/>
    <n v="0"/>
    <n v="0"/>
    <n v="0"/>
    <n v="0"/>
    <n v="546"/>
    <s v="Servicio de atención en salud a la población                                                                                                                                  "/>
    <n v="0"/>
    <n v="0.5"/>
    <n v="0"/>
    <n v="0"/>
    <n v="0"/>
    <n v="0"/>
    <n v="0.5"/>
    <n v="0"/>
    <n v="0"/>
    <n v="0"/>
    <n v="0"/>
    <n v="0.5"/>
    <n v="0"/>
    <n v="0"/>
    <n v="0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35.065         "/>
    <n v="65"/>
    <s v="FOSYGA SSF                                                              "/>
    <s v="OTRAS"/>
    <s v="ACTUAL"/>
    <s v="FOSYGA (Nacional)"/>
    <n v="0.06"/>
    <n v="7.0000000000000007E-2"/>
    <n v="7.0000000000000007E-2"/>
    <n v="7.0000000000000007E-2"/>
    <n v="417"/>
    <s v="Servicio de atención en salud a la poblacion                                                                                                                                  "/>
    <n v="64693848545.529999"/>
    <n v="4924368353.4700003"/>
    <n v="0"/>
    <n v="0"/>
    <n v="0"/>
    <n v="0"/>
    <n v="69618216899"/>
    <n v="16920089629.75"/>
    <n v="16920089629.75"/>
    <n v="16920089629.75"/>
    <n v="16920089629.75"/>
    <n v="52698127269.25"/>
    <n v="74491492081.930008"/>
    <n v="79705896527.665115"/>
    <n v="85285309284.601685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36.066         "/>
    <n v="66"/>
    <s v="RENTAS CEDIDAS SSF                                                      "/>
    <s v="OTRAS"/>
    <s v="ACTUAL"/>
    <s v="Rentas Cedidas"/>
    <n v="0.06"/>
    <n v="7.0000000000000007E-2"/>
    <n v="7.0000000000000007E-2"/>
    <n v="7.0000000000000007E-2"/>
    <n v="418"/>
    <s v="Servicio de atención en salud a la poblacion                                                                                                                                  "/>
    <n v="22324284376.82"/>
    <n v="63336677.780000001"/>
    <n v="0"/>
    <n v="0"/>
    <n v="0"/>
    <n v="0"/>
    <n v="22387621054.599998"/>
    <n v="2745153583.9299998"/>
    <n v="2745153583.9299998"/>
    <n v="2745153583.9299998"/>
    <n v="2745153583.9299998"/>
    <n v="19642467470.669998"/>
    <n v="23954754528.422001"/>
    <n v="25631587345.411541"/>
    <n v="27425798459.590351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37.069         "/>
    <n v="69"/>
    <s v="SGP REGIMEN SUBSIDIADO                                                  "/>
    <s v="SGP"/>
    <s v="ACTUAL"/>
    <s v=" SGP Salud"/>
    <n v="0.06"/>
    <n v="7.0000000000000007E-2"/>
    <n v="7.0000000000000007E-2"/>
    <n v="7.0000000000000007E-2"/>
    <n v="419"/>
    <s v="Servicio de atención en salud a la población                                                                                                                                  "/>
    <n v="32944646167.25"/>
    <n v="3640798621.75"/>
    <n v="0"/>
    <n v="0"/>
    <n v="0"/>
    <n v="0"/>
    <n v="36585444789"/>
    <n v="10103187958.34"/>
    <n v="10103187958.34"/>
    <n v="10103187958.34"/>
    <n v="10103187958.34"/>
    <n v="26482256830.66"/>
    <n v="39146425924.230003"/>
    <n v="41886675738.926109"/>
    <n v="44818743040.65094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38.070         "/>
    <n v="70"/>
    <s v="COLJUEGOS SSF                                                           "/>
    <s v="OTRAS"/>
    <s v="ACTUAL"/>
    <s v="Etesa (Coljuegos)"/>
    <n v="0.06"/>
    <n v="7.0000000000000007E-2"/>
    <n v="7.0000000000000007E-2"/>
    <n v="7.0000000000000007E-2"/>
    <n v="420"/>
    <s v="Servicio de atención en salud a la poblacion                                                                                                                                  "/>
    <n v="1432858105.4400001"/>
    <n v="177784446.56"/>
    <n v="0"/>
    <n v="0"/>
    <n v="0"/>
    <n v="0"/>
    <n v="1610642552"/>
    <n v="533815697.99000001"/>
    <n v="533815697.99000001"/>
    <n v="533815697.99000001"/>
    <n v="533815697.99000001"/>
    <n v="1076826854.01"/>
    <n v="1723387530.6400001"/>
    <n v="1844024657.7848003"/>
    <n v="1973106383.8297365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39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421"/>
    <s v="Servicio de atención en salud a la población                                                                                                                                  "/>
    <n v="30802990.16"/>
    <n v="0"/>
    <n v="0"/>
    <n v="0"/>
    <n v="0"/>
    <n v="0"/>
    <n v="30802990.16"/>
    <n v="0"/>
    <n v="0"/>
    <n v="0"/>
    <n v="0"/>
    <n v="30802990.16"/>
    <n v="32959199.4712"/>
    <n v="35266343.434184"/>
    <n v="37734987.474576883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1.21.40.071         "/>
    <n v="71"/>
    <s v="COLJUEGOS CSF                                                           "/>
    <s v="OTRAS"/>
    <s v="ACTUAL"/>
    <s v="Etesa (Coljuegos)"/>
    <n v="0.06"/>
    <n v="7.0000000000000007E-2"/>
    <n v="7.0000000000000007E-2"/>
    <n v="7.0000000000000007E-2"/>
    <n v="422"/>
    <s v="Servicio de atención en salud a la población                                                                                                                                  "/>
    <n v="3604848"/>
    <n v="0"/>
    <n v="0"/>
    <n v="0"/>
    <n v="0"/>
    <n v="0"/>
    <n v="3604848"/>
    <n v="0"/>
    <n v="0"/>
    <n v="0"/>
    <n v="0"/>
    <n v="3604848"/>
    <n v="3857187.3600000003"/>
    <n v="4127190.4752000007"/>
    <n v="4416093.8084640009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3.21.110.333        "/>
    <n v="333"/>
    <s v="RBA RECURSOS IVC 0.4% SSF SUPERINTENDENCIA DE SALUD                     "/>
    <s v="OTRAS"/>
    <s v="ANTERIOR"/>
    <s v="Recursos IVC SUPERSALUD"/>
    <n v="0"/>
    <n v="0"/>
    <n v="0"/>
    <n v="0"/>
    <n v="547"/>
    <s v="Servicio de atención en salud a la población                                                                                                                                  "/>
    <n v="0"/>
    <n v="3.08"/>
    <n v="0"/>
    <n v="0"/>
    <n v="0"/>
    <n v="0"/>
    <n v="3.08"/>
    <n v="0"/>
    <n v="0"/>
    <n v="0"/>
    <n v="0"/>
    <n v="3.08"/>
    <n v="0"/>
    <n v="0"/>
    <n v="0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3.21.111.335        "/>
    <n v="335"/>
    <s v="RBA  SGP SALUD REGIMEN SUBSIDIADO CSF                                   "/>
    <s v="SGP"/>
    <s v="ANTERIOR"/>
    <s v=" SGP Salud"/>
    <n v="0"/>
    <n v="0"/>
    <n v="0"/>
    <n v="0"/>
    <n v="548"/>
    <s v="Servicio de atención en salud a la población                                                                                                                                  "/>
    <n v="0"/>
    <n v="1612798.11"/>
    <n v="0"/>
    <n v="0"/>
    <n v="0"/>
    <n v="0"/>
    <n v="1612798.11"/>
    <n v="0"/>
    <n v="0"/>
    <n v="0"/>
    <n v="0"/>
    <n v="1612798.11"/>
    <n v="0"/>
    <n v="0"/>
    <n v="0"/>
  </r>
  <r>
    <n v="19"/>
    <x v="2"/>
    <n v="1906"/>
    <x v="7"/>
    <x v="7"/>
    <n v="1906004"/>
    <s v="Servicio de atencion en salud a la poblacion                                                                                                     "/>
    <s v="2.3.2.02.02.009.1906004.19.01.13.21.41.067         "/>
    <n v="67"/>
    <s v="RECRUSOS IVC SUPERSAUD 0,4% SSF                                         "/>
    <s v="OTRAS"/>
    <s v="ACTUAL"/>
    <s v="Recursos IVC SUPERSALUD"/>
    <n v="0.06"/>
    <n v="7.0000000000000007E-2"/>
    <n v="7.0000000000000007E-2"/>
    <n v="7.0000000000000007E-2"/>
    <n v="423"/>
    <s v="Servicio de atención en salud a la población                                                                                                                                  "/>
    <n v="421210896.68000001"/>
    <n v="0"/>
    <n v="0"/>
    <n v="0"/>
    <n v="0"/>
    <n v="0"/>
    <n v="421210896.68000001"/>
    <n v="0"/>
    <n v="0"/>
    <n v="0"/>
    <n v="0"/>
    <n v="421210896.68000001"/>
    <n v="450695659.44760001"/>
    <n v="482244355.60893202"/>
    <n v="516001460.50155729"/>
  </r>
  <r>
    <n v="19"/>
    <x v="2"/>
    <n v="1906"/>
    <x v="7"/>
    <x v="7"/>
    <n v="1906036"/>
    <s v="Servicio de apoyo financiero para la reorganización de redes de prestación de servicios de salud                                                 "/>
    <s v="2.3.2.02.02.009.1906036.19.05.11.16.114.342        "/>
    <n v="342"/>
    <s v="RBA RECURSOS PROPIOS                                                    "/>
    <s v="PROPIOS"/>
    <s v="ANTERIOR"/>
    <s v="Recursos Propios"/>
    <n v="0"/>
    <n v="0"/>
    <n v="0"/>
    <n v="0"/>
    <n v="564"/>
    <s v="Servicio de apoyo financiero para la reorganización de redes de prestación de servicios de salud                                                                              "/>
    <n v="0"/>
    <n v="257000000"/>
    <n v="0"/>
    <n v="0"/>
    <n v="0"/>
    <n v="0"/>
    <n v="257000000"/>
    <n v="257000000"/>
    <n v="0"/>
    <n v="0"/>
    <n v="0"/>
    <n v="0"/>
    <n v="0"/>
    <n v="0"/>
    <n v="0"/>
  </r>
  <r>
    <n v="21"/>
    <x v="3"/>
    <n v="2102"/>
    <x v="8"/>
    <x v="8"/>
    <n v="2102011"/>
    <s v="Redes de alumbrado publico con mantenimiento                                                                                                     "/>
    <s v="2.3.2.02.02.008.2102011.16.04.005                  "/>
    <n v="5"/>
    <s v="ALUMBRADO PUBLICO SSF                                                   "/>
    <s v="OTRAS"/>
    <s v="ACTUAL"/>
    <s v="Otros"/>
    <n v="0.05"/>
    <n v="0.05"/>
    <n v="0.05"/>
    <n v="0.05"/>
    <n v="330"/>
    <s v="Redes de alumbrado público con mantenimiento                                                                                                                                  "/>
    <n v="7192772958.1800003"/>
    <n v="0"/>
    <n v="0"/>
    <n v="0"/>
    <n v="0"/>
    <n v="0"/>
    <n v="7192772958.1800003"/>
    <n v="7192772958.1800003"/>
    <n v="920003916"/>
    <n v="0"/>
    <n v="0"/>
    <n v="0"/>
    <n v="7552411606.0890007"/>
    <n v="7930032186.3934507"/>
    <n v="8326533795.7131233"/>
  </r>
  <r>
    <n v="21"/>
    <x v="3"/>
    <n v="2102"/>
    <x v="8"/>
    <x v="8"/>
    <n v="2102011"/>
    <s v="Redes de alumbrado publico con mantenimiento                                                                                                     "/>
    <s v="2.3.2.02.02.008.2102011.16.59.347                  "/>
    <n v="347"/>
    <s v="RBA ALUMBRADO PUBLICO SSF                                               "/>
    <s v="PROPIOS"/>
    <s v="ANTERIOR"/>
    <s v="Otros"/>
    <n v="0"/>
    <n v="0"/>
    <n v="0"/>
    <n v="0"/>
    <n v="504"/>
    <s v="Redes de alumbrado público con mantenimiento                                                                                                                                  "/>
    <n v="0"/>
    <n v="607766329.85000002"/>
    <n v="0"/>
    <n v="0"/>
    <n v="0"/>
    <n v="0"/>
    <n v="607766329.85000002"/>
    <n v="0"/>
    <n v="0"/>
    <n v="0"/>
    <n v="0"/>
    <n v="607766329.85000002"/>
    <n v="0"/>
    <n v="0"/>
    <n v="0"/>
  </r>
  <r>
    <n v="21"/>
    <x v="3"/>
    <n v="2102"/>
    <x v="8"/>
    <x v="8"/>
    <n v="2102062"/>
    <s v="Servicios de apoyo a la implementacion de fuentes no convencionales de energia                                                                   "/>
    <s v="2.3.2.02.02.008.2102062.16.05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31"/>
    <s v="Servicios de apoyo a la implementación de fuentes no convencionales de energía                                                                                                "/>
    <n v="135100560"/>
    <n v="0"/>
    <n v="0"/>
    <n v="0"/>
    <n v="0"/>
    <n v="0"/>
    <n v="135100560"/>
    <n v="135100560"/>
    <n v="135100560"/>
    <n v="0"/>
    <n v="0"/>
    <n v="0"/>
    <n v="141855588"/>
    <n v="148948367.40000001"/>
    <n v="156395785.77000001"/>
  </r>
  <r>
    <n v="22"/>
    <x v="4"/>
    <n v="2201"/>
    <x v="9"/>
    <x v="9"/>
    <n v="2201003"/>
    <s v="Servicio de educacion informal en politica educativa                                                                                             "/>
    <s v="2.3.2.02.02.009.2201003.22.03.03.22.42.001         "/>
    <n v="1"/>
    <s v="RECURSOS PROPIOS ICLD                                                   "/>
    <s v="PROPIOS"/>
    <s v="ACTUAL"/>
    <s v="Recursos Propios"/>
    <n v="0.05"/>
    <n v="0.05"/>
    <n v="0.05"/>
    <n v="0.05"/>
    <n v="615"/>
    <s v="Servicio de educación informal en política educativa - Capacitación y bienestar Docentes                                                                                      "/>
    <n v="0"/>
    <n v="0"/>
    <n v="0"/>
    <n v="25000000"/>
    <n v="0"/>
    <n v="0"/>
    <n v="25000000"/>
    <n v="0"/>
    <n v="0"/>
    <n v="0"/>
    <n v="0"/>
    <n v="25000000"/>
    <n v="26250000"/>
    <n v="27562500"/>
    <n v="28940625"/>
  </r>
  <r>
    <n v="22"/>
    <x v="4"/>
    <n v="2201"/>
    <x v="9"/>
    <x v="9"/>
    <n v="2201003"/>
    <s v="Servicio de educacion informal en politica educativa                                                                                             "/>
    <s v="2.3.2.02.02.009.2201003.22.03.03.22.42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424"/>
    <s v="Servicio de educación informal en política educativa - Capactiacion y bienestar Docentes                                                                                      "/>
    <n v="137352000"/>
    <n v="0"/>
    <n v="0"/>
    <n v="0"/>
    <n v="0"/>
    <n v="0"/>
    <n v="137352000"/>
    <n v="137352000"/>
    <n v="0"/>
    <n v="0"/>
    <n v="0"/>
    <n v="0"/>
    <n v="146966640"/>
    <n v="157254304.80000001"/>
    <n v="168262106.13600004"/>
  </r>
  <r>
    <n v="22"/>
    <x v="4"/>
    <n v="2201"/>
    <x v="9"/>
    <x v="9"/>
    <n v="2201006"/>
    <s v="Servicio de asistencia tecnica en educacion inicial, preescolar, basica y media                                                                  "/>
    <s v="2.3.2.02.02.009.2201006.22.21.06.22.43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25"/>
    <s v="Servicio de asistencia técnica en educación inicial, preescolar, básica y media                                                                                               "/>
    <n v="11236000"/>
    <n v="0"/>
    <n v="0"/>
    <n v="0"/>
    <n v="0"/>
    <n v="0"/>
    <n v="11236000"/>
    <n v="0"/>
    <n v="0"/>
    <n v="0"/>
    <n v="0"/>
    <n v="11236000"/>
    <n v="12022520"/>
    <n v="12864096.4"/>
    <n v="13764583.148000002"/>
  </r>
  <r>
    <n v="22"/>
    <x v="4"/>
    <n v="2201"/>
    <x v="9"/>
    <x v="9"/>
    <n v="2201028"/>
    <s v="Servicio de apoyo a la permanencia con alimentacion escolar                                                                                      "/>
    <s v="2.3.2.02.02.009.2201028.22.12.01.22.44.112         "/>
    <n v="112"/>
    <s v="SGP ALIMENTACION ESCOLAR                                                "/>
    <s v="SGP"/>
    <s v="ACTUAL"/>
    <s v="SGP Alimentación Escolar"/>
    <n v="0.06"/>
    <n v="7.0000000000000007E-2"/>
    <n v="7.0000000000000007E-2"/>
    <n v="7.0000000000000007E-2"/>
    <n v="426"/>
    <s v="Servicio de apoyo a la permanencia con alimentación escolar (SGP)                                                                                                             "/>
    <n v="284675628.58999997"/>
    <n v="0"/>
    <n v="0"/>
    <n v="0"/>
    <n v="0"/>
    <n v="0"/>
    <n v="284675628.58999997"/>
    <n v="0"/>
    <n v="0"/>
    <n v="0"/>
    <n v="0"/>
    <n v="284675628.58999997"/>
    <n v="304602922.59130001"/>
    <n v="325925127.17269105"/>
    <n v="348739886.07477945"/>
  </r>
  <r>
    <n v="22"/>
    <x v="4"/>
    <n v="2201"/>
    <x v="9"/>
    <x v="9"/>
    <n v="2201028"/>
    <s v="Servicio de apoyo a la permanencia con alimentacion escolar                                                                                      "/>
    <s v="2.3.2.02.02.009.2201028.22.12.03.22.45.001         "/>
    <n v="1"/>
    <s v="RECURSOS PROPIOS ICLD                                                   "/>
    <s v="PROPIOS"/>
    <s v="ACTUAL"/>
    <s v="Recursos Propios"/>
    <n v="0.05"/>
    <n v="0.05"/>
    <n v="0.05"/>
    <n v="0.05"/>
    <n v="427"/>
    <s v="Servicio de apoyo a la permanencia con alimentación escolar  (PAE)                                                                                                            "/>
    <n v="1195403000"/>
    <n v="0"/>
    <n v="0"/>
    <n v="0"/>
    <n v="0"/>
    <n v="0"/>
    <n v="1195403000"/>
    <n v="500000000"/>
    <n v="500000000"/>
    <n v="500000000"/>
    <n v="500000000"/>
    <n v="695403000"/>
    <n v="1255173150"/>
    <n v="1317931807.5"/>
    <n v="1383828397.875"/>
  </r>
  <r>
    <n v="22"/>
    <x v="4"/>
    <n v="2201"/>
    <x v="9"/>
    <x v="9"/>
    <n v="2201028"/>
    <s v="Servicio de apoyo a la permanencia con alimentacion escolar                                                                                      "/>
    <s v="2.3.2.02.02.009.2201028.22.12.03.22.46.114         "/>
    <n v="114"/>
    <s v="PAE                                                                     "/>
    <s v="OTRAS"/>
    <s v="ACTUAL"/>
    <s v="PAE"/>
    <n v="0.06"/>
    <n v="7.0000000000000007E-2"/>
    <n v="7.0000000000000007E-2"/>
    <n v="7.0000000000000007E-2"/>
    <n v="428"/>
    <s v="Servicio de apoyo a la permanencia con alimentación escolar (PAE)                                                                                                             "/>
    <n v="3659332030.5300002"/>
    <n v="183502969.47"/>
    <n v="0"/>
    <n v="0"/>
    <n v="0"/>
    <n v="0"/>
    <n v="3842835000"/>
    <n v="2949724590"/>
    <n v="2949724590"/>
    <n v="1066067965.89"/>
    <n v="1066067965.89"/>
    <n v="893110410"/>
    <n v="4111833450.0000005"/>
    <n v="4399661791.500001"/>
    <n v="4707638116.9050016"/>
  </r>
  <r>
    <n v="22"/>
    <x v="4"/>
    <n v="2201"/>
    <x v="9"/>
    <x v="9"/>
    <n v="2201028"/>
    <s v="Servicio de apoyo a la permanencia con alimentacion escolar                                                                                      "/>
    <s v="2.3.2.02.02.009.2201028.22.12.03.22.95.315         "/>
    <n v="315"/>
    <s v="RBA SGP ALIMENTACION ESCOLAR                                            "/>
    <s v="SGP"/>
    <s v="ANTERIOR"/>
    <s v="SGP Alimentación Escolar"/>
    <n v="0"/>
    <n v="0"/>
    <n v="0"/>
    <n v="0"/>
    <n v="497"/>
    <s v="Servicio de apoyo a la permanencia con alimentación escolar  (PAE)                                                                                                            "/>
    <n v="0"/>
    <n v="1573744.2"/>
    <n v="0"/>
    <n v="0"/>
    <n v="0"/>
    <n v="0"/>
    <n v="1573744.2"/>
    <n v="0"/>
    <n v="0"/>
    <n v="0"/>
    <n v="0"/>
    <n v="1573744.2"/>
    <n v="0"/>
    <n v="0"/>
    <n v="0"/>
  </r>
  <r>
    <n v="22"/>
    <x v="4"/>
    <n v="2201"/>
    <x v="9"/>
    <x v="9"/>
    <n v="2201028"/>
    <s v="Servicio de apoyo a la permanencia con alimentacion escolar                                                                                      "/>
    <s v="2.3.2.02.02.009.2201028.22.12.03.22.96.314         "/>
    <n v="314"/>
    <s v="RBA PAE ALIMENTACION ESCOLAR                                            "/>
    <s v="OTRAS"/>
    <s v="ANTERIOR"/>
    <s v="PAE"/>
    <n v="0"/>
    <n v="0"/>
    <n v="0"/>
    <n v="0"/>
    <n v="498"/>
    <s v="Servicio de apoyo a la permanencia con alimentación escolar  (PAE)                                                                                                            "/>
    <n v="0"/>
    <n v="52685600.100000001"/>
    <n v="0"/>
    <n v="0"/>
    <n v="0"/>
    <n v="0"/>
    <n v="52685600.100000001"/>
    <n v="0"/>
    <n v="0"/>
    <n v="0"/>
    <n v="0"/>
    <n v="52685600.100000001"/>
    <n v="0"/>
    <n v="0"/>
    <n v="0"/>
  </r>
  <r>
    <n v="22"/>
    <x v="4"/>
    <n v="2201"/>
    <x v="9"/>
    <x v="9"/>
    <n v="2201033"/>
    <s v="Servicio de fomento para la permanencia en programas de educacion formal                                                                         "/>
    <s v="2.3.2.02.02.009.2201033.22.11.07.22.47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29"/>
    <s v="Servicio de fomento para la permanencia en programas de educación formal SSF (Gratuidad)                                                                                      "/>
    <n v="1467726048.4100001"/>
    <n v="0"/>
    <n v="0"/>
    <n v="0"/>
    <n v="0"/>
    <n v="0"/>
    <n v="1467726048.4100001"/>
    <n v="0"/>
    <n v="0"/>
    <n v="0"/>
    <n v="0"/>
    <n v="1467726048.4100001"/>
    <n v="1570466871.7987001"/>
    <n v="1680399552.8246093"/>
    <n v="1798027521.522332"/>
  </r>
  <r>
    <n v="22"/>
    <x v="4"/>
    <n v="2201"/>
    <x v="9"/>
    <x v="9"/>
    <n v="2201033"/>
    <s v="Servicio de fomento para la permanencia en programas de educacion formal                                                                         "/>
    <s v="2.3.2.02.02.009.2201033.22.15.03.16.117.342        "/>
    <n v="342"/>
    <s v="RBA RECURSOS PROPIOS                                                    "/>
    <s v="PROPIOS"/>
    <s v="ANTERIOR"/>
    <s v="Recursos Propios"/>
    <n v="0"/>
    <n v="0"/>
    <n v="0"/>
    <n v="0"/>
    <n v="567"/>
    <s v="Servicio de fomento para la permanencia en programas de educación formal (NEE)                                                                                                "/>
    <n v="0"/>
    <n v="80000000"/>
    <n v="0"/>
    <n v="0"/>
    <n v="0"/>
    <n v="0"/>
    <n v="80000000"/>
    <n v="80000000"/>
    <n v="80000000"/>
    <n v="67933000"/>
    <n v="67933000"/>
    <n v="0"/>
    <n v="0"/>
    <n v="0"/>
    <n v="0"/>
  </r>
  <r>
    <n v="22"/>
    <x v="4"/>
    <n v="2201"/>
    <x v="9"/>
    <x v="9"/>
    <n v="2201033"/>
    <s v="Servicio de fomento para la permanencia en programas de educacion formal                                                                         "/>
    <s v="2.3.2.02.02.009.2201033.22.15.03.22.48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430"/>
    <s v="Servicio de fomento para la permanencia en programas de educación formal (NEE)                                                                                                "/>
    <n v="320009512.80000001"/>
    <n v="0"/>
    <n v="0"/>
    <n v="0"/>
    <n v="0"/>
    <n v="0"/>
    <n v="320009512.80000001"/>
    <n v="259705439"/>
    <n v="259665000"/>
    <n v="0"/>
    <n v="0"/>
    <n v="60304073.799999997"/>
    <n v="342410178.69600004"/>
    <n v="366378891.20472008"/>
    <n v="392025413.58905053"/>
  </r>
  <r>
    <n v="22"/>
    <x v="4"/>
    <n v="2201"/>
    <x v="9"/>
    <x v="9"/>
    <n v="2201044"/>
    <s v="Servicios conexos a la prestacion del servicio educativo oficial                                                                                 "/>
    <s v="2.3.2.02.01.002.2201044.22.02.01.22.01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8"/>
    <s v="Productos alimenticios, bebidas y tabaco; textiles, prendas de vestir y productos de cuero - Dotacion Administrativos                                                         "/>
    <n v="76637945.280000001"/>
    <n v="0"/>
    <n v="0"/>
    <n v="0"/>
    <n v="0"/>
    <n v="0"/>
    <n v="76637945.280000001"/>
    <n v="0"/>
    <n v="0"/>
    <n v="0"/>
    <n v="0"/>
    <n v="76637945.280000001"/>
    <n v="82002601.449600011"/>
    <n v="87742783.551072016"/>
    <n v="93884778.399647057"/>
  </r>
  <r>
    <n v="22"/>
    <x v="4"/>
    <n v="2201"/>
    <x v="9"/>
    <x v="9"/>
    <n v="2201044"/>
    <s v="Servicios conexos a la prestacion del servicio educativo oficial                                                                                 "/>
    <s v="2.3.2.02.01.002.2201044.22.02.02.22.02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9"/>
    <s v="Productos alimenticios, bebidas y tabaco; textiles, prendas de vestir y productos de cuero - Dotacion Docentes                                                                "/>
    <n v="10120469.619999999"/>
    <n v="0"/>
    <n v="0"/>
    <n v="0"/>
    <n v="0"/>
    <n v="0"/>
    <n v="10120469.619999999"/>
    <n v="0"/>
    <n v="0"/>
    <n v="0"/>
    <n v="0"/>
    <n v="10120469.619999999"/>
    <n v="10828902.4934"/>
    <n v="11586925.667938001"/>
    <n v="12398010.464693662"/>
  </r>
  <r>
    <n v="22"/>
    <x v="4"/>
    <n v="2201"/>
    <x v="9"/>
    <x v="9"/>
    <n v="2201049"/>
    <s v="Servicio de educacion informal2201049                                                                                                            "/>
    <s v="2.3.2.02.02.009.2201049.22.03.01.22.49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31"/>
    <s v="Servicio de educación informal                                                                                                                                                "/>
    <n v="59550800"/>
    <n v="0"/>
    <n v="0"/>
    <n v="0"/>
    <n v="0"/>
    <n v="0"/>
    <n v="59550800"/>
    <n v="0"/>
    <n v="0"/>
    <n v="0"/>
    <n v="0"/>
    <n v="59550800"/>
    <n v="63719356"/>
    <n v="68179710.920000002"/>
    <n v="72952290.684400007"/>
  </r>
  <r>
    <n v="22"/>
    <x v="4"/>
    <n v="2201"/>
    <x v="9"/>
    <x v="9"/>
    <n v="2201049"/>
    <s v="Servicio de educacion informal2201049                                                                                                            "/>
    <s v="2.3.2.02.02.009.2201049.22.21.07.22.50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32"/>
    <s v="Servicio de educación informal en política educativa                                                                                                                          "/>
    <n v="22472000"/>
    <n v="0"/>
    <n v="0"/>
    <n v="0"/>
    <n v="0"/>
    <n v="0"/>
    <n v="22472000"/>
    <n v="0"/>
    <n v="0"/>
    <n v="0"/>
    <n v="0"/>
    <n v="22472000"/>
    <n v="24045040"/>
    <n v="25728192.800000001"/>
    <n v="27529166.296000004"/>
  </r>
  <r>
    <n v="22"/>
    <x v="4"/>
    <n v="2201"/>
    <x v="9"/>
    <x v="9"/>
    <n v="2201050"/>
    <s v="Servicio de accesibilidad a contenidos web para fines pedagogicos                                                                                "/>
    <s v="2.3.2.02.02.008.2201050.22.08.01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32"/>
    <s v="Servicio de accesibilidad a contenidos web para fines pedagógicos (Conectividad)                                                                                              "/>
    <n v="573796314"/>
    <n v="0"/>
    <n v="0"/>
    <n v="0"/>
    <n v="0"/>
    <n v="0"/>
    <n v="573796314"/>
    <n v="449131500"/>
    <n v="0"/>
    <n v="0"/>
    <n v="0"/>
    <n v="124664814"/>
    <n v="613962055.98000002"/>
    <n v="656939399.8986001"/>
    <n v="702925157.89150214"/>
  </r>
  <r>
    <n v="22"/>
    <x v="4"/>
    <n v="2201"/>
    <x v="9"/>
    <x v="9"/>
    <n v="2201052"/>
    <s v="Infraestructura educativa mejorada                                                                                                               "/>
    <s v="2.3.2.02.02.005.2201052.22.04.01.22.02.001         "/>
    <n v="1"/>
    <s v="RECURSOS PROPIOS ICLD                                                   "/>
    <s v="PROPIOS"/>
    <s v="ACTUAL"/>
    <s v="Recursos Propios"/>
    <n v="0.05"/>
    <n v="0.05"/>
    <n v="0.05"/>
    <n v="0.05"/>
    <n v="321"/>
    <s v="Infraestructura educativa mejorada                                                                                                                                            "/>
    <n v="3400000000"/>
    <n v="0"/>
    <n v="0"/>
    <n v="0"/>
    <n v="0"/>
    <n v="0"/>
    <n v="3400000000"/>
    <n v="0"/>
    <n v="0"/>
    <n v="0"/>
    <n v="0"/>
    <n v="3400000000"/>
    <n v="3570000000"/>
    <n v="3748500000"/>
    <n v="3935925000"/>
  </r>
  <r>
    <n v="22"/>
    <x v="4"/>
    <n v="2201"/>
    <x v="9"/>
    <x v="9"/>
    <n v="2201052"/>
    <s v="Infraestructura educativa mejorada                                                                                                               "/>
    <s v="2.3.2.02.02.005.2201052.22.04.01.22.03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322"/>
    <s v="Infraestructura educativa mejorada                                                                                                                                            "/>
    <n v="285435584.43000001"/>
    <n v="0"/>
    <n v="0"/>
    <n v="0"/>
    <n v="16856068.43"/>
    <n v="0"/>
    <n v="268579516"/>
    <n v="268579516"/>
    <n v="268579516"/>
    <n v="0"/>
    <n v="0"/>
    <n v="0"/>
    <n v="287380082.12"/>
    <n v="307496687.86840004"/>
    <n v="329021456.01918805"/>
  </r>
  <r>
    <n v="22"/>
    <x v="4"/>
    <n v="2201"/>
    <x v="9"/>
    <x v="9"/>
    <n v="2201060"/>
    <s v="Servicio educativo de promocion del bilinguismo para docentes                                                                                    "/>
    <s v="2.3.2.02.02.009.2201060.22.03.01.22.51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33"/>
    <s v="Servicio educativo de promoción del bilingüismo para docentes                                                                                                                 "/>
    <n v="16302529.25"/>
    <n v="0"/>
    <n v="0"/>
    <n v="0"/>
    <n v="0"/>
    <n v="0"/>
    <n v="16302529.25"/>
    <n v="0"/>
    <n v="0"/>
    <n v="0"/>
    <n v="0"/>
    <n v="16302529.25"/>
    <n v="17443706.297499999"/>
    <n v="18664765.738325"/>
    <n v="19971299.340007752"/>
  </r>
  <r>
    <n v="22"/>
    <x v="4"/>
    <n v="2201"/>
    <x v="9"/>
    <x v="9"/>
    <n v="2201062"/>
    <s v="Infraestructura educativa mantenida                                                                                                              "/>
    <s v="2.3.2.02.02.005.2201062.22.04.02.22.10.310         "/>
    <n v="310"/>
    <s v="RBA COLEGIO JUAN XXIII                                                  "/>
    <s v="OTRAS"/>
    <s v="ANTERIOR"/>
    <s v="Otros"/>
    <n v="0"/>
    <n v="0"/>
    <n v="0"/>
    <n v="0"/>
    <n v="502"/>
    <s v="Infraestructura educativa mantenida                                                                                                                                           "/>
    <n v="0"/>
    <n v="10938583.58"/>
    <n v="0"/>
    <n v="0"/>
    <n v="0"/>
    <n v="0"/>
    <n v="10938583.58"/>
    <n v="0"/>
    <n v="0"/>
    <n v="0"/>
    <n v="0"/>
    <n v="10938583.58"/>
    <n v="0"/>
    <n v="0"/>
    <n v="0"/>
  </r>
  <r>
    <n v="22"/>
    <x v="4"/>
    <n v="2201"/>
    <x v="9"/>
    <x v="9"/>
    <n v="2201062"/>
    <s v="Infraestructura educativa mantenida                                                                                                              "/>
    <s v="2.3.2.02.02.005.2201062.22.04.02.22.11.311         "/>
    <n v="311"/>
    <s v="RBA COLEGIO EL CIPRES                                                   "/>
    <s v="OTRAS"/>
    <s v="ANTERIOR"/>
    <s v="Otros"/>
    <n v="0"/>
    <n v="0"/>
    <n v="0"/>
    <n v="0"/>
    <n v="503"/>
    <s v="Infraestructura educativa mantenida                                                                                                                                           "/>
    <n v="0"/>
    <n v="3.41"/>
    <n v="0"/>
    <n v="0"/>
    <n v="0"/>
    <n v="0"/>
    <n v="3.41"/>
    <n v="0"/>
    <n v="0"/>
    <n v="0"/>
    <n v="0"/>
    <n v="3.41"/>
    <n v="0"/>
    <n v="0"/>
    <n v="0"/>
  </r>
  <r>
    <n v="22"/>
    <x v="4"/>
    <n v="2201"/>
    <x v="9"/>
    <x v="9"/>
    <n v="2201068"/>
    <s v="Servicio de gestion de riesgos y desastres en establecimientos educativos                                                                        "/>
    <s v="2.3.2.02.02.009.2201068.22.03.01.22.52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34"/>
    <s v="Servicio de gestión de riesgos y desastres en establecimientos educativos                                                                                                     "/>
    <n v="22472000"/>
    <n v="0"/>
    <n v="0"/>
    <n v="0"/>
    <n v="0"/>
    <n v="0"/>
    <n v="22472000"/>
    <n v="0"/>
    <n v="0"/>
    <n v="0"/>
    <n v="0"/>
    <n v="22472000"/>
    <n v="24045040"/>
    <n v="25728192.800000001"/>
    <n v="27529166.296000004"/>
  </r>
  <r>
    <n v="22"/>
    <x v="4"/>
    <n v="2201"/>
    <x v="9"/>
    <x v="9"/>
    <n v="2201069"/>
    <s v="Infraestructura educativa dotada                                                                                                                 "/>
    <s v="2.3.2.01.01.003.03.02.2201069.22.05.01.22.01.130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317"/>
    <s v="Infraestructura educativa dotada (Equipos computo)                                                                                                                            "/>
    <n v="56180000"/>
    <n v="0"/>
    <n v="0"/>
    <n v="0"/>
    <n v="56180000"/>
    <n v="0"/>
    <n v="0"/>
    <n v="0"/>
    <n v="0"/>
    <n v="0"/>
    <n v="0"/>
    <n v="0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1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62"/>
    <s v="Sueldo básico - Docentes                                                                                                                                                      "/>
    <n v="33365250514.610001"/>
    <n v="0"/>
    <n v="0"/>
    <n v="0"/>
    <n v="0"/>
    <n v="0"/>
    <n v="33365250514.610001"/>
    <n v="7737601506"/>
    <n v="7737601506"/>
    <n v="7737601506"/>
    <n v="7737601506"/>
    <n v="25627649008.610001"/>
    <n v="35700818050.632706"/>
    <n v="38199875314.176994"/>
    <n v="40873866586.16938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1.22.04.140      "/>
    <n v="140"/>
    <s v="REINTEGROS EDUCACION                                                    "/>
    <s v="OTRAS"/>
    <s v="ACTUAL"/>
    <s v="Otros"/>
    <n v="0"/>
    <n v="0"/>
    <n v="0"/>
    <n v="0"/>
    <n v="163"/>
    <s v="Sueldo básico - Docentes - (Reintegros)                                                                                                                                       "/>
    <n v="1000000"/>
    <n v="0"/>
    <n v="0"/>
    <n v="0"/>
    <n v="0"/>
    <n v="0"/>
    <n v="1000000"/>
    <n v="0"/>
    <n v="0"/>
    <n v="0"/>
    <n v="0"/>
    <n v="1000000"/>
    <n v="1000000"/>
    <n v="1000000"/>
    <n v="100000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1.22.10.303      "/>
    <n v="303"/>
    <s v="RBA SGP EDU PRESTACION DEL SERVICIO                                     "/>
    <s v="SGP"/>
    <s v="ANTERIOR"/>
    <s v="SGP Educación"/>
    <n v="0"/>
    <n v="0"/>
    <n v="0"/>
    <n v="0"/>
    <n v="494"/>
    <s v="Sueldo básico - Docentes                                                                                                                                                      "/>
    <n v="0"/>
    <n v="2711814.16"/>
    <n v="0"/>
    <n v="0"/>
    <n v="0"/>
    <n v="0"/>
    <n v="2711814.16"/>
    <n v="0"/>
    <n v="0"/>
    <n v="0"/>
    <n v="0"/>
    <n v="2711814.16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1.22.11.306      "/>
    <n v="306"/>
    <s v="RBA REINTEGROS SGP EDU                                                  "/>
    <s v="SGP"/>
    <s v="ANTERIOR"/>
    <s v="SGP Educación"/>
    <n v="0"/>
    <n v="0"/>
    <n v="0"/>
    <n v="0"/>
    <n v="495"/>
    <s v="Sueldo básico - Docentes                                                                                                                                                      "/>
    <n v="0"/>
    <n v="57448805"/>
    <n v="0"/>
    <n v="0"/>
    <n v="0"/>
    <n v="0"/>
    <n v="57448805"/>
    <n v="0"/>
    <n v="0"/>
    <n v="0"/>
    <n v="0"/>
    <n v="57448805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1.22.12.309      "/>
    <n v="309"/>
    <s v="RBA SGP EDUCACION CUOTA DE ADMINISTRACION                               "/>
    <s v="SGP"/>
    <s v="ANTERIOR"/>
    <s v="SGP Educación"/>
    <n v="0"/>
    <n v="0"/>
    <n v="0"/>
    <n v="0"/>
    <n v="501"/>
    <s v="Sueldo básico - Docentes                                                                                                                                                      "/>
    <n v="0"/>
    <n v="5279615"/>
    <n v="0"/>
    <n v="0"/>
    <n v="0"/>
    <n v="0"/>
    <n v="5279615"/>
    <n v="0"/>
    <n v="0"/>
    <n v="0"/>
    <n v="0"/>
    <n v="5279615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2.22.05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64"/>
    <s v="Sueldo básico - Directivos Docentes                                                                                                                                           "/>
    <n v="3332362296.8600001"/>
    <n v="0"/>
    <n v="0"/>
    <n v="0"/>
    <n v="0"/>
    <n v="0"/>
    <n v="3332362296.8600001"/>
    <n v="745683307"/>
    <n v="745683307"/>
    <n v="745683307"/>
    <n v="745683307"/>
    <n v="2586678989.8600001"/>
    <n v="3565627657.6402001"/>
    <n v="3815221593.6750145"/>
    <n v="4082287105.232265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3.22.06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65"/>
    <s v="Sueldo básico - Adminisrtativos                                                                                                                                               "/>
    <n v="4111666528.5100002"/>
    <n v="0"/>
    <n v="0"/>
    <n v="0"/>
    <n v="0"/>
    <n v="0"/>
    <n v="4111666528.5100002"/>
    <n v="855992832"/>
    <n v="855992832"/>
    <n v="855992832"/>
    <n v="855992832"/>
    <n v="3255673696.5100002"/>
    <n v="4399483185.5057001"/>
    <n v="4707447008.4910994"/>
    <n v="5036968299.085476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1.2201071.22.01.03.22.07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66"/>
    <s v="Sueldo básico - Viabilizada                                                                                                                                                   "/>
    <n v="527311682.63"/>
    <n v="0"/>
    <n v="0"/>
    <n v="0"/>
    <n v="0"/>
    <n v="0"/>
    <n v="527311682.63"/>
    <n v="121331261"/>
    <n v="121331261"/>
    <n v="121331261"/>
    <n v="121331261"/>
    <n v="405980421.63"/>
    <n v="564223500.41410005"/>
    <n v="603719145.4430871"/>
    <n v="645979485.6241031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2.2201071.22.01.01.22.01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69"/>
    <s v="Horas extras, dominicales, festivos y recargos - Docentes                                                                                                                     "/>
    <n v="394428357.60000002"/>
    <n v="0"/>
    <n v="0"/>
    <n v="0"/>
    <n v="0"/>
    <n v="0"/>
    <n v="394428357.60000002"/>
    <n v="42265662"/>
    <n v="42265662"/>
    <n v="42265662"/>
    <n v="42265662"/>
    <n v="352162695.60000002"/>
    <n v="422038342.63200003"/>
    <n v="451581026.61624008"/>
    <n v="483191698.4793769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2.2201071.22.01.03.22.02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70"/>
    <s v="Horas extras, dominicales, festivos y recargos - Adminsitrativos                                                                                                              "/>
    <n v="936063822.23000002"/>
    <n v="0"/>
    <n v="0"/>
    <n v="0"/>
    <n v="0"/>
    <n v="0"/>
    <n v="936063822.23000002"/>
    <n v="120031091"/>
    <n v="120031091"/>
    <n v="120031091"/>
    <n v="120031091"/>
    <n v="816032731.23000002"/>
    <n v="1001588289.7861"/>
    <n v="1071699470.0711271"/>
    <n v="1146718432.976105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4.2201071.22.01.01.22.02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72"/>
    <s v="Subsidio de alimentación - Docentes                                                                                                                                           "/>
    <n v="11422391.98"/>
    <n v="0"/>
    <n v="0"/>
    <n v="0"/>
    <n v="0"/>
    <n v="0"/>
    <n v="11422391.98"/>
    <n v="2348478"/>
    <n v="2348478"/>
    <n v="2348478"/>
    <n v="2348478"/>
    <n v="9073913.9800000004"/>
    <n v="12221959.4186"/>
    <n v="13077496.577902"/>
    <n v="13992921.33835514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4.2201071.22.01.02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73"/>
    <s v="Subsidio de alimentación - Directivos Docentes                                                                                                                                "/>
    <n v="37701"/>
    <n v="0"/>
    <n v="0"/>
    <n v="0"/>
    <n v="0"/>
    <n v="0"/>
    <n v="37701"/>
    <n v="6063"/>
    <n v="6063"/>
    <n v="6063"/>
    <n v="6063"/>
    <n v="31638"/>
    <n v="40340.07"/>
    <n v="43163.874900000003"/>
    <n v="46185.34614300000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4.2201071.22.01.03.22.04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74"/>
    <s v="Subsidio de alimentación - Administrativos                                                                                                                                    "/>
    <n v="73209202.450000003"/>
    <n v="0"/>
    <n v="0"/>
    <n v="0"/>
    <n v="0"/>
    <n v="0"/>
    <n v="73209202.450000003"/>
    <n v="20660492"/>
    <n v="20660492"/>
    <n v="20660492"/>
    <n v="20660492"/>
    <n v="52548710.450000003"/>
    <n v="78333846.6215"/>
    <n v="83817215.885005012"/>
    <n v="89684420.99695536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5.2201071.22.01.01.22.02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76"/>
    <s v="Auxilio de transporte - Docentes                                                                                                                                              "/>
    <n v="18057152.02"/>
    <n v="0"/>
    <n v="0"/>
    <n v="0"/>
    <n v="0"/>
    <n v="0"/>
    <n v="18057152.02"/>
    <n v="4336200"/>
    <n v="4336200"/>
    <n v="4336200"/>
    <n v="4336200"/>
    <n v="13720952.02"/>
    <n v="19321152.661400001"/>
    <n v="20673633.347698003"/>
    <n v="22120787.68203686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5.2201071.22.01.03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77"/>
    <s v="Auxilio de transporte - Administrativos                                                                                                                                       "/>
    <n v="130085468.91"/>
    <n v="0"/>
    <n v="0"/>
    <n v="0"/>
    <n v="0"/>
    <n v="0"/>
    <n v="130085468.91"/>
    <n v="47946600"/>
    <n v="47946600"/>
    <n v="47946600"/>
    <n v="47946600"/>
    <n v="82138868.909999996"/>
    <n v="139191451.73370001"/>
    <n v="148934853.35505903"/>
    <n v="159360293.0899131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6.2201071.22.01.01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80"/>
    <s v="Prima de servicio - Docentes                                                                                                                                                  "/>
    <n v="1874308990.0599999"/>
    <n v="0"/>
    <n v="0"/>
    <n v="0"/>
    <n v="0"/>
    <n v="0"/>
    <n v="1874308990.0599999"/>
    <n v="25473635"/>
    <n v="25473635"/>
    <n v="25473635"/>
    <n v="25473635"/>
    <n v="1848835355.0599999"/>
    <n v="2005510619.3642001"/>
    <n v="2145896362.7196941"/>
    <n v="2296109108.110073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6.2201071.22.01.02.22.04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81"/>
    <s v="Prima de servicio - Directivos Docentes                                                                                                                                       "/>
    <n v="250936788.34"/>
    <n v="0"/>
    <n v="0"/>
    <n v="0"/>
    <n v="0"/>
    <n v="0"/>
    <n v="250936788.34"/>
    <n v="2188553"/>
    <n v="2188553"/>
    <n v="2188553"/>
    <n v="2188553"/>
    <n v="248748235.34"/>
    <n v="268502363.52380002"/>
    <n v="287297528.97046602"/>
    <n v="307408355.9983986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6.2201071.22.01.03.22.05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82"/>
    <s v="Prima de servicio - Administrativos                                                                                                                                           "/>
    <n v="196671611.41"/>
    <n v="0"/>
    <n v="0"/>
    <n v="0"/>
    <n v="0"/>
    <n v="0"/>
    <n v="196671611.41"/>
    <n v="2228438"/>
    <n v="2228438"/>
    <n v="2228438"/>
    <n v="2228438"/>
    <n v="194443173.41"/>
    <n v="210438624.2087"/>
    <n v="225169327.90330902"/>
    <n v="240931180.8565406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6.2201071.22.01.03.22.06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83"/>
    <s v="Prima de servicio - Viabilizada                                                                                                                                               "/>
    <n v="24939241.5"/>
    <n v="0"/>
    <n v="0"/>
    <n v="0"/>
    <n v="0"/>
    <n v="0"/>
    <n v="24939241.5"/>
    <n v="0"/>
    <n v="0"/>
    <n v="0"/>
    <n v="0"/>
    <n v="24939241.5"/>
    <n v="26684988.405000001"/>
    <n v="28552937.593350004"/>
    <n v="30551643.22488450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7.2201071.22.01.03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88"/>
    <s v="Bonificación por servicios prestados - Administrativos                                                                                                                        "/>
    <n v="146227035.81"/>
    <n v="0"/>
    <n v="0"/>
    <n v="0"/>
    <n v="0"/>
    <n v="0"/>
    <n v="146227035.81"/>
    <n v="28626887"/>
    <n v="28626887"/>
    <n v="28626887"/>
    <n v="28626887"/>
    <n v="117600148.81"/>
    <n v="156462928.31670001"/>
    <n v="167415333.29886901"/>
    <n v="179134406.6297898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7.2201071.22.01.03.22.04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89"/>
    <s v="Bonificación por servicios prestados - Viabilizada                                                                                                                            "/>
    <n v="14601485.359999999"/>
    <n v="0"/>
    <n v="0"/>
    <n v="0"/>
    <n v="0"/>
    <n v="0"/>
    <n v="14601485.359999999"/>
    <n v="0"/>
    <n v="0"/>
    <n v="0"/>
    <n v="0"/>
    <n v="14601485.359999999"/>
    <n v="15623589.335200001"/>
    <n v="16717240.588664001"/>
    <n v="17887447.42987048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1.2201071.22.01.01.22.03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94"/>
    <s v="Prima de navidad - Docentes                                                                                                                                                   "/>
    <n v="4089590086.27"/>
    <n v="0"/>
    <n v="0"/>
    <n v="0"/>
    <n v="0"/>
    <n v="0"/>
    <n v="4089590086.27"/>
    <n v="13375083"/>
    <n v="13375083"/>
    <n v="13375083"/>
    <n v="13375083"/>
    <n v="4076215003.27"/>
    <n v="4375861392.3088999"/>
    <n v="4682171689.7705231"/>
    <n v="5009923708.054459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1.2201071.22.01.02.22.04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95"/>
    <s v="Prima de navidad - Directivos Docentes                                                                                                                                        "/>
    <n v="525120334.69999999"/>
    <n v="0"/>
    <n v="0"/>
    <n v="0"/>
    <n v="0"/>
    <n v="0"/>
    <n v="525120334.69999999"/>
    <n v="2593543"/>
    <n v="2593543"/>
    <n v="2593543"/>
    <n v="2593543"/>
    <n v="522526791.69999999"/>
    <n v="561878758.12900007"/>
    <n v="601210271.19803011"/>
    <n v="643294990.1818922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1.2201071.22.01.03.22.05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96"/>
    <s v="Prima de navidad - Administrativos                                                                                                                                            "/>
    <n v="421891752.30000001"/>
    <n v="0"/>
    <n v="0"/>
    <n v="0"/>
    <n v="0"/>
    <n v="0"/>
    <n v="421891752.30000001"/>
    <n v="740673"/>
    <n v="740673"/>
    <n v="740673"/>
    <n v="740673"/>
    <n v="421151079.30000001"/>
    <n v="451424174.96100003"/>
    <n v="483023867.20827007"/>
    <n v="516835537.9128490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1.2201071.22.01.03.22.06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197"/>
    <s v="Prima de navidad - Viabilizada                                                                                                                                                "/>
    <n v="52682445.359999999"/>
    <n v="0"/>
    <n v="0"/>
    <n v="0"/>
    <n v="0"/>
    <n v="0"/>
    <n v="52682445.359999999"/>
    <n v="0"/>
    <n v="0"/>
    <n v="0"/>
    <n v="0"/>
    <n v="52682445.359999999"/>
    <n v="56370216.5352"/>
    <n v="60316131.692664005"/>
    <n v="64538260.91115048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2.2201071.22.01.01.22.03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02"/>
    <s v="Prima de vacaciones - Docentes                                                                                                                                                "/>
    <n v="1939198311.53"/>
    <n v="0"/>
    <n v="0"/>
    <n v="0"/>
    <n v="0"/>
    <n v="0"/>
    <n v="1939198311.53"/>
    <n v="0"/>
    <n v="0"/>
    <n v="0"/>
    <n v="0"/>
    <n v="1939198311.53"/>
    <n v="2074942193.3371"/>
    <n v="2220188146.870697"/>
    <n v="2375601317.151646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2.2201071.22.01.02.22.04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03"/>
    <s v="Prima de vacaciones - Directivos Docentes                                                                                                                                     "/>
    <n v="248571014.83000001"/>
    <n v="0"/>
    <n v="0"/>
    <n v="0"/>
    <n v="0"/>
    <n v="0"/>
    <n v="248571014.83000001"/>
    <n v="0"/>
    <n v="0"/>
    <n v="0"/>
    <n v="0"/>
    <n v="248571014.83000001"/>
    <n v="265970985.86810002"/>
    <n v="284588954.87886703"/>
    <n v="304510181.7203877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2.2201071.22.01.03.22.05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04"/>
    <s v="Prima de vacaciones - Administrativos                                                                                                                                         "/>
    <n v="193497882.63999999"/>
    <n v="0"/>
    <n v="0"/>
    <n v="0"/>
    <n v="0"/>
    <n v="0"/>
    <n v="193497882.63999999"/>
    <n v="33468829"/>
    <n v="33468829"/>
    <n v="33468829"/>
    <n v="33468829"/>
    <n v="160029053.63999999"/>
    <n v="207042734.42480001"/>
    <n v="221535725.83453602"/>
    <n v="237043226.6429535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8.02.2201071.22.01.03.22.06.100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05"/>
    <s v="Prima de vacaciones - Viabilizada                                                                                                                                             "/>
    <n v="30484569.940000001"/>
    <n v="0"/>
    <n v="0"/>
    <n v="0"/>
    <n v="0"/>
    <n v="0"/>
    <n v="30484569.940000001"/>
    <n v="0"/>
    <n v="0"/>
    <n v="0"/>
    <n v="0"/>
    <n v="30484569.940000001"/>
    <n v="32618489.835800003"/>
    <n v="34901784.124306008"/>
    <n v="37344909.01300743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1.09.2201071.22.01.03.22.01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08"/>
    <s v="Prima técnica salarial - Administrativos                                                                                                                                      "/>
    <n v="48830806.229999997"/>
    <n v="0"/>
    <n v="0"/>
    <n v="0"/>
    <n v="0"/>
    <n v="0"/>
    <n v="48830806.229999997"/>
    <n v="7310184"/>
    <n v="7310184"/>
    <n v="7310184"/>
    <n v="7310184"/>
    <n v="41520622.229999997"/>
    <n v="52248962.666100003"/>
    <n v="55906390.052727006"/>
    <n v="59819837.35641790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06.2201071.22.01.01.22.01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09"/>
    <s v="Primas extraordinarias - Docentes                                                                                                                                             "/>
    <n v="16274104.99"/>
    <n v="0"/>
    <n v="0"/>
    <n v="0"/>
    <n v="0"/>
    <n v="0"/>
    <n v="16274104.99"/>
    <n v="1125219"/>
    <n v="1125219"/>
    <n v="1125219"/>
    <n v="1125219"/>
    <n v="15148885.99"/>
    <n v="17413292.339300003"/>
    <n v="18632222.803051006"/>
    <n v="19936478.39926457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06.2201071.22.01.01.22.02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0"/>
    <s v="Prima mensual - Docentes                                                                                                                                                      "/>
    <n v="171697.08"/>
    <n v="0"/>
    <n v="0"/>
    <n v="0"/>
    <n v="0"/>
    <n v="0"/>
    <n v="171697.08"/>
    <n v="26489"/>
    <n v="26489"/>
    <n v="26489"/>
    <n v="26489"/>
    <n v="145208.07999999999"/>
    <n v="183715.8756"/>
    <n v="196575.98689200002"/>
    <n v="210336.3059744400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06.2201071.22.01.02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1"/>
    <s v="Prima mensual - Directivos Docentes                                                                                                                                           "/>
    <n v="56485.66"/>
    <n v="0"/>
    <n v="0"/>
    <n v="0"/>
    <n v="0"/>
    <n v="0"/>
    <n v="56485.66"/>
    <n v="7688"/>
    <n v="7688"/>
    <n v="7688"/>
    <n v="7688"/>
    <n v="48797.66"/>
    <n v="60439.656200000005"/>
    <n v="64670.43213400001"/>
    <n v="69197.36238338000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31.2201071.22.01.01.22.01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2"/>
    <s v="Bonificación Pedagógica Docentes Prescolar, Básica y Media - Docentes                                                                                                         "/>
    <n v="764937504.42999995"/>
    <n v="0"/>
    <n v="0"/>
    <n v="0"/>
    <n v="0"/>
    <n v="0"/>
    <n v="764937504.42999995"/>
    <n v="224171619"/>
    <n v="224171619"/>
    <n v="224171619"/>
    <n v="224171619"/>
    <n v="540765885.42999995"/>
    <n v="818483129.74010003"/>
    <n v="875776948.82190704"/>
    <n v="937081335.2394405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31.2201071.22.01.02.22.02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3"/>
    <s v="Bonificación Pedagógica Docentes Prescolar, Básica y Media - Directivos Docentes                                                                                              "/>
    <n v="78894095.299999997"/>
    <n v="0"/>
    <n v="0"/>
    <n v="0"/>
    <n v="0"/>
    <n v="0"/>
    <n v="78894095.299999997"/>
    <n v="19645556"/>
    <n v="19645556"/>
    <n v="19645556"/>
    <n v="19645556"/>
    <n v="59248539.299999997"/>
    <n v="84416681.971000001"/>
    <n v="90325849.70897001"/>
    <n v="96648659.18859791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32.2201071.22.01.01.22.01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4"/>
    <s v="Sobresueldo - Docentes                                                                                                                                                        "/>
    <n v="13576445.16"/>
    <n v="0"/>
    <n v="0"/>
    <n v="0"/>
    <n v="0"/>
    <n v="0"/>
    <n v="13576445.16"/>
    <n v="0"/>
    <n v="0"/>
    <n v="0"/>
    <n v="0"/>
    <n v="13576445.16"/>
    <n v="14526796.3212"/>
    <n v="15543672.063684002"/>
    <n v="16631729.10814188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1.002.32.2201071.22.01.02.22.02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5"/>
    <s v="Sobresueldo - Directivos Docentes                                                                                                                                             "/>
    <n v="1272508311.79"/>
    <n v="0"/>
    <n v="0"/>
    <n v="0"/>
    <n v="0"/>
    <n v="0"/>
    <n v="1272508311.79"/>
    <n v="264607970"/>
    <n v="264607970"/>
    <n v="264607970"/>
    <n v="264607970"/>
    <n v="1007900341.79"/>
    <n v="1361583893.6152999"/>
    <n v="1456894766.168371"/>
    <n v="1558877399.800157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1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8"/>
    <s v="Aportes a la seguridad social en pensiones - Aporte afiliado 4% SSF                                                                                                           "/>
    <n v="2074952547.6900001"/>
    <n v="0"/>
    <n v="0"/>
    <n v="0"/>
    <n v="0"/>
    <n v="0"/>
    <n v="2074952547.6900001"/>
    <n v="0"/>
    <n v="0"/>
    <n v="0"/>
    <n v="0"/>
    <n v="2074952547.6900001"/>
    <n v="2220199226.0283003"/>
    <n v="2375613171.8502812"/>
    <n v="2541906093.879801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1.2201071.22.01.01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19"/>
    <s v="Aportes a la seguridad social en pensiones - Aporte afiliado 4% SSF - Deuda Fomag  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  <n v="1070"/>
    <n v="1144.9000000000001"/>
    <n v="1225.043000000000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1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20"/>
    <s v="Aportes a la seguridad social en pensiones (Publica) - Adminsitrativos                                                                                                        "/>
    <n v="426108973.75"/>
    <n v="0"/>
    <n v="0"/>
    <n v="0"/>
    <n v="0"/>
    <n v="0"/>
    <n v="426108973.75"/>
    <n v="78173200"/>
    <n v="78173200"/>
    <n v="78173200"/>
    <n v="78173200"/>
    <n v="347935773.75"/>
    <n v="455936601.91250002"/>
    <n v="487852164.04637504"/>
    <n v="522001815.529621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1.2201071.22.01.03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21"/>
    <s v="Aportes a la seguridad social en pensiones (Privada) - Adminsitrativos                                                                                                        "/>
    <n v="218476702.43000001"/>
    <n v="0"/>
    <n v="0"/>
    <n v="0"/>
    <n v="0"/>
    <n v="0"/>
    <n v="218476702.43000001"/>
    <n v="47688400"/>
    <n v="47688400"/>
    <n v="47688400"/>
    <n v="47688400"/>
    <n v="170788302.43000001"/>
    <n v="233770071.60010001"/>
    <n v="250133976.61210704"/>
    <n v="267643354.9749545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1.2201071.22.01.03.22.07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22"/>
    <s v="Aportes a la seguridad social en pensiones (Publica) - Viabilizada                                                                                                            "/>
    <n v="60540266.689999998"/>
    <n v="0"/>
    <n v="0"/>
    <n v="0"/>
    <n v="0"/>
    <n v="0"/>
    <n v="60540266.689999998"/>
    <n v="11231100"/>
    <n v="11231100"/>
    <n v="11231100"/>
    <n v="11231100"/>
    <n v="49309166.689999998"/>
    <n v="64778085.3583"/>
    <n v="69312551.333380997"/>
    <n v="74164429.92671766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1.2201071.22.01.03.22.08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23"/>
    <s v="Aportes a la seguridad social en pensiones (Privada) - Viabilizada                                                                                                            "/>
    <n v="10681391.949999999"/>
    <n v="0"/>
    <n v="0"/>
    <n v="0"/>
    <n v="0"/>
    <n v="0"/>
    <n v="10681391.949999999"/>
    <n v="3924100"/>
    <n v="3924100"/>
    <n v="3924100"/>
    <n v="3924100"/>
    <n v="6757291.9500000002"/>
    <n v="11429089.386499999"/>
    <n v="12229125.643555"/>
    <n v="13085164.43860385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2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28"/>
    <s v="Aportes prevision social - Aporte patronal 8.5% SSF                                                                                                                           "/>
    <n v="3284767948.4200001"/>
    <n v="0"/>
    <n v="0"/>
    <n v="0"/>
    <n v="2580609478"/>
    <n v="0"/>
    <n v="704158470.41999996"/>
    <n v="0"/>
    <n v="0"/>
    <n v="0"/>
    <n v="0"/>
    <n v="704158470.41999996"/>
    <n v="753449563.34940004"/>
    <n v="806191032.78385806"/>
    <n v="862624405.078728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2.2201071.22.01.01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29"/>
    <s v="Aportes a la seguridad social en salud - Aporte afiliado salud 4% SSF                                                                                                         "/>
    <n v="2074952548.0999999"/>
    <n v="0"/>
    <n v="0"/>
    <n v="0"/>
    <n v="0"/>
    <n v="0"/>
    <n v="2074952548.0999999"/>
    <n v="0"/>
    <n v="0"/>
    <n v="0"/>
    <n v="0"/>
    <n v="2074952548.0999999"/>
    <n v="2220199226.467"/>
    <n v="2375613172.3196902"/>
    <n v="2541906094.382068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2.2201071.22.01.01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30"/>
    <s v="Aportes prevision social - Aporte patronal  8.5% SSF - Deuda Fomag                                                                                                            "/>
    <n v="1000"/>
    <n v="0"/>
    <n v="0"/>
    <n v="2580609478"/>
    <n v="0"/>
    <n v="0"/>
    <n v="2580610478"/>
    <n v="967728929"/>
    <n v="967728929"/>
    <n v="967728929"/>
    <n v="967728929"/>
    <n v="1612881549"/>
    <n v="2761253211.46"/>
    <n v="2954540936.2622004"/>
    <n v="3161358801.800554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2.2201071.22.01.01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31"/>
    <s v="Aportes a la seguridad social en salud - Aporte afiliado salud 4% SSF - Deuda Fomag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  <n v="1070"/>
    <n v="1144.9000000000001"/>
    <n v="1225.043000000000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2.2201071.22.01.03.22.07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32"/>
    <s v="Aportes a la seguridad social en salud - Administrativos                                                                                                                      "/>
    <n v="461272465.97000003"/>
    <n v="0"/>
    <n v="0"/>
    <n v="0"/>
    <n v="0"/>
    <n v="0"/>
    <n v="461272465.97000003"/>
    <n v="89188800"/>
    <n v="89188800"/>
    <n v="89188800"/>
    <n v="89188800"/>
    <n v="372083665.97000003"/>
    <n v="493561538.58790004"/>
    <n v="528110846.28905308"/>
    <n v="565078605.5292868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2.2201071.22.01.03.22.08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33"/>
    <s v="Aportes a la seguridad social en salud - Viabilizada                                                                                                                          "/>
    <n v="50446462.700000003"/>
    <n v="0"/>
    <n v="0"/>
    <n v="0"/>
    <n v="0"/>
    <n v="0"/>
    <n v="50446462.700000003"/>
    <n v="10734400"/>
    <n v="10734400"/>
    <n v="10734400"/>
    <n v="10734400"/>
    <n v="39712062.700000003"/>
    <n v="53977715.089000009"/>
    <n v="57756155.14523001"/>
    <n v="61799086.00539611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3.2201071.22.01.01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40"/>
    <s v="Aporte patronal de cesantías -  8.33% SSF                                                                                                                                     "/>
    <n v="5776123480.4799995"/>
    <n v="0"/>
    <n v="0"/>
    <n v="0"/>
    <n v="2229998947"/>
    <n v="0"/>
    <n v="3546124533.48"/>
    <n v="0"/>
    <n v="0"/>
    <n v="0"/>
    <n v="0"/>
    <n v="3546124533.48"/>
    <n v="3794353250.8236003"/>
    <n v="4059957978.3812528"/>
    <n v="4344155036.867940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3.2201071.22.01.01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41"/>
    <s v="Aporte patronal de cesantías -  8.33% SSF - Deuda Fomag                                                                                                                       "/>
    <n v="1000"/>
    <n v="0"/>
    <n v="0"/>
    <n v="2229998947"/>
    <n v="0"/>
    <n v="0"/>
    <n v="2229999947"/>
    <n v="836249980"/>
    <n v="836249980"/>
    <n v="836249980"/>
    <n v="836249980"/>
    <n v="1393749967"/>
    <n v="2386099943.29"/>
    <n v="2553126939.3203001"/>
    <n v="2731845825.072721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3.2201071.22.01.03.22.07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42"/>
    <s v="Aportes de cesantías - Administrativos                                                                                                                                        "/>
    <n v="514913832.33999997"/>
    <n v="0"/>
    <n v="0"/>
    <n v="0"/>
    <n v="0"/>
    <n v="0"/>
    <n v="514913832.33999997"/>
    <n v="955633"/>
    <n v="955633"/>
    <n v="955633"/>
    <n v="955633"/>
    <n v="513958199.33999997"/>
    <n v="550957800.60380006"/>
    <n v="589524846.64606607"/>
    <n v="630791585.9112907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3.2201071.22.01.03.22.08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43"/>
    <s v="Aportes de cesantías - Viabilizada                                                                                                                                            "/>
    <n v="283781102.64999998"/>
    <n v="0"/>
    <n v="0"/>
    <n v="0"/>
    <n v="0"/>
    <n v="0"/>
    <n v="283781102.64999998"/>
    <n v="0"/>
    <n v="0"/>
    <n v="0"/>
    <n v="0"/>
    <n v="283781102.64999998"/>
    <n v="303645779.8355"/>
    <n v="324900984.423985"/>
    <n v="347644053.33366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3.2201071.22.01.03.22.09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44"/>
    <s v="Aportes de cesantías (Intereses) - Administrativos                                                                                                                            "/>
    <n v="54930032.609999999"/>
    <n v="0"/>
    <n v="0"/>
    <n v="0"/>
    <n v="0"/>
    <n v="0"/>
    <n v="54930032.609999999"/>
    <n v="0"/>
    <n v="0"/>
    <n v="0"/>
    <n v="0"/>
    <n v="54930032.609999999"/>
    <n v="58775134.892700002"/>
    <n v="62889394.335189007"/>
    <n v="67291651.938652247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3.2201071.22.01.03.22.10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45"/>
    <s v="Aportes de cesantías (Intereses) - Viabilizada                                                                                                                                "/>
    <n v="60635112.899999999"/>
    <n v="0"/>
    <n v="0"/>
    <n v="0"/>
    <n v="0"/>
    <n v="0"/>
    <n v="60635112.899999999"/>
    <n v="0"/>
    <n v="0"/>
    <n v="0"/>
    <n v="0"/>
    <n v="60635112.899999999"/>
    <n v="64879570.803000003"/>
    <n v="69421140.759210005"/>
    <n v="74280620.61235471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4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52"/>
    <s v="Aportes a cajas de compensación familiar - Docentes                                                                                                                           "/>
    <n v="2001448315.2"/>
    <n v="0"/>
    <n v="0"/>
    <n v="0"/>
    <n v="0"/>
    <n v="0"/>
    <n v="2001448315.2"/>
    <n v="372065700"/>
    <n v="372065700"/>
    <n v="372065700"/>
    <n v="372065700"/>
    <n v="1629382615.2"/>
    <n v="2141549697.2640002"/>
    <n v="2291458176.0724802"/>
    <n v="2451860248.397553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4.2201071.22.01.02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53"/>
    <s v="Aportes a cajas de compensación familiar - Directivos Docentes                                                                                                                "/>
    <n v="251096731.19999999"/>
    <n v="0"/>
    <n v="0"/>
    <n v="0"/>
    <n v="0"/>
    <n v="0"/>
    <n v="251096731.19999999"/>
    <n v="47275700"/>
    <n v="47275700"/>
    <n v="47275700"/>
    <n v="47275700"/>
    <n v="203821031.19999999"/>
    <n v="268673502.384"/>
    <n v="287480647.55088001"/>
    <n v="307604292.8794416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4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54"/>
    <s v="Aportes a cajas de compensación familiar - Administrativos                                                                                                                    "/>
    <n v="242358236.08000001"/>
    <n v="0"/>
    <n v="0"/>
    <n v="0"/>
    <n v="0"/>
    <n v="0"/>
    <n v="242358236.08000001"/>
    <n v="46498300"/>
    <n v="46498300"/>
    <n v="46498300"/>
    <n v="46498300"/>
    <n v="195859936.08000001"/>
    <n v="259323312.60560003"/>
    <n v="277475944.48799205"/>
    <n v="296899260.6021515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4.2201071.22.01.03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55"/>
    <s v="Aportes a cajas de compensación familiar - Viabilizada                                                                                                                        "/>
    <n v="25376042.739999998"/>
    <n v="0"/>
    <n v="0"/>
    <n v="0"/>
    <n v="0"/>
    <n v="0"/>
    <n v="25376042.739999998"/>
    <n v="5015500"/>
    <n v="5015500"/>
    <n v="5015500"/>
    <n v="5015500"/>
    <n v="20360542.739999998"/>
    <n v="27152365.731800001"/>
    <n v="29053031.333026003"/>
    <n v="31086743.52633782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5.2201071.22.01.03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60"/>
    <s v="Aportes generales al sistema de riesgos laborales - Administrativos                                                                                                           "/>
    <n v="68757695.420000002"/>
    <n v="0"/>
    <n v="0"/>
    <n v="0"/>
    <n v="0"/>
    <n v="0"/>
    <n v="68757695.420000002"/>
    <n v="12837600"/>
    <n v="12837600"/>
    <n v="12837600"/>
    <n v="12837600"/>
    <n v="55920095.420000002"/>
    <n v="73570734.099399999"/>
    <n v="78720685.486358002"/>
    <n v="84231133.4704030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5.2201071.22.01.03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61"/>
    <s v="Aportes generales al sistema de riesgos laborales - Estudiantes                                                                                                               "/>
    <n v="114377464.08"/>
    <n v="0"/>
    <n v="0"/>
    <n v="0"/>
    <n v="0"/>
    <n v="0"/>
    <n v="114377464.08"/>
    <n v="16231600"/>
    <n v="16231600"/>
    <n v="16231600"/>
    <n v="16231600"/>
    <n v="98145864.079999998"/>
    <n v="122383886.56560001"/>
    <n v="130950758.62519202"/>
    <n v="140117311.7289554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5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62"/>
    <s v="Aportes generales al sistema de riesgos laborales - Viabilizada                                                                                                               "/>
    <n v="2827492.01"/>
    <n v="0"/>
    <n v="0"/>
    <n v="0"/>
    <n v="0"/>
    <n v="0"/>
    <n v="2827492.01"/>
    <n v="628800"/>
    <n v="628800"/>
    <n v="628800"/>
    <n v="628800"/>
    <n v="2198692.0099999998"/>
    <n v="3025416.4506999999"/>
    <n v="3237195.6022490002"/>
    <n v="3463799.294406430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6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67"/>
    <s v="Aportes al ICBF - Docentes                                                                                                                                                    "/>
    <n v="1501244191.2"/>
    <n v="0"/>
    <n v="0"/>
    <n v="0"/>
    <n v="0"/>
    <n v="0"/>
    <n v="1501244191.2"/>
    <n v="279089000"/>
    <n v="279089000"/>
    <n v="279089000"/>
    <n v="279089000"/>
    <n v="1222155191.2"/>
    <n v="1606331284.5840001"/>
    <n v="1718774474.5048802"/>
    <n v="1839088687.72022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6.2201071.22.01.02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68"/>
    <s v="Aportes al ICBF - Directivos Docentes                                                                                                                                         "/>
    <n v="188335504.80000001"/>
    <n v="0"/>
    <n v="0"/>
    <n v="0"/>
    <n v="0"/>
    <n v="0"/>
    <n v="188335504.80000001"/>
    <n v="35459000"/>
    <n v="35459000"/>
    <n v="35459000"/>
    <n v="35459000"/>
    <n v="152876504.80000001"/>
    <n v="201518990.13600004"/>
    <n v="215625319.44552004"/>
    <n v="230719091.8067064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6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69"/>
    <s v="Aportes al ICBF - Administrativos                                                                                                                                             "/>
    <n v="181777341.63999999"/>
    <n v="0"/>
    <n v="0"/>
    <n v="0"/>
    <n v="0"/>
    <n v="0"/>
    <n v="181777341.63999999"/>
    <n v="34877500"/>
    <n v="34877500"/>
    <n v="34877500"/>
    <n v="34877500"/>
    <n v="146899841.63999999"/>
    <n v="194501755.5548"/>
    <n v="208116878.44363603"/>
    <n v="222685059.9346905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6.2201071.22.01.03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70"/>
    <s v="Aportes al ICBF - Viabilizada                                                                                                                                                 "/>
    <n v="19035676.969999999"/>
    <n v="0"/>
    <n v="0"/>
    <n v="0"/>
    <n v="0"/>
    <n v="0"/>
    <n v="19035676.969999999"/>
    <n v="3761000"/>
    <n v="3761000"/>
    <n v="3761000"/>
    <n v="3761000"/>
    <n v="15274676.970000001"/>
    <n v="20368174.357900001"/>
    <n v="21793946.562953003"/>
    <n v="23319522.82235971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7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75"/>
    <s v="Aportes al SENA - Docentes                                                                                                                                                    "/>
    <n v="250773175.19999999"/>
    <n v="0"/>
    <n v="0"/>
    <n v="0"/>
    <n v="0"/>
    <n v="0"/>
    <n v="250773175.19999999"/>
    <n v="46623100"/>
    <n v="46623100"/>
    <n v="46623100"/>
    <n v="46623100"/>
    <n v="204150075.19999999"/>
    <n v="268327297.46400002"/>
    <n v="287110208.28648001"/>
    <n v="307207922.8665336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7.2201071.22.01.02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76"/>
    <s v="Aportes al SENA - Directivos Docentes                                                                                                                                         "/>
    <n v="31432792.800000001"/>
    <n v="0"/>
    <n v="0"/>
    <n v="0"/>
    <n v="0"/>
    <n v="0"/>
    <n v="31432792.800000001"/>
    <n v="5918900"/>
    <n v="5918900"/>
    <n v="5918900"/>
    <n v="5918900"/>
    <n v="25513892.800000001"/>
    <n v="33633088.296000004"/>
    <n v="35987404.476720005"/>
    <n v="38506522.79009040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7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77"/>
    <s v="Aportes al SENA - Administrativos                                                                                                                                             "/>
    <n v="30380538.539999999"/>
    <n v="0"/>
    <n v="0"/>
    <n v="0"/>
    <n v="0"/>
    <n v="0"/>
    <n v="30380538.539999999"/>
    <n v="5828100"/>
    <n v="5828100"/>
    <n v="5828100"/>
    <n v="5828100"/>
    <n v="24552438.539999999"/>
    <n v="32507176.237800002"/>
    <n v="34782678.574446008"/>
    <n v="37217466.07465723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7.2201071.22.01.03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78"/>
    <s v="Aportes al SENA - Viabilizada                                                                                                                                                 "/>
    <n v="3179467.1"/>
    <n v="0"/>
    <n v="0"/>
    <n v="0"/>
    <n v="0"/>
    <n v="0"/>
    <n v="3179467.1"/>
    <n v="629100"/>
    <n v="629100"/>
    <n v="629100"/>
    <n v="629100"/>
    <n v="2550367.1"/>
    <n v="3402029.7970000003"/>
    <n v="3640171.8827900006"/>
    <n v="3894983.9145853007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8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83"/>
    <s v="Aportes a la ESAP - Docentes                                                                                                                                                  "/>
    <n v="250787476.80000001"/>
    <n v="0"/>
    <n v="0"/>
    <n v="0"/>
    <n v="0"/>
    <n v="0"/>
    <n v="250787476.80000001"/>
    <n v="46623100"/>
    <n v="46623100"/>
    <n v="46623100"/>
    <n v="46623100"/>
    <n v="204164376.80000001"/>
    <n v="268342600.17600003"/>
    <n v="287126582.18832004"/>
    <n v="307225442.9415024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8.2201071.22.01.02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84"/>
    <s v="Aportes a la ESAP - Directivos Docentes                                                                                                                                       "/>
    <n v="31432792.800000001"/>
    <n v="0"/>
    <n v="0"/>
    <n v="0"/>
    <n v="0"/>
    <n v="0"/>
    <n v="31432792.800000001"/>
    <n v="5918900"/>
    <n v="5918900"/>
    <n v="5918900"/>
    <n v="5918900"/>
    <n v="25513892.800000001"/>
    <n v="33633088.296000004"/>
    <n v="35987404.476720005"/>
    <n v="38506522.79009040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8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85"/>
    <s v="Aportes a la ESAP - Administrativos                                                                                                                                           "/>
    <n v="30380538.539999999"/>
    <n v="0"/>
    <n v="0"/>
    <n v="0"/>
    <n v="0"/>
    <n v="0"/>
    <n v="30380538.539999999"/>
    <n v="5828100"/>
    <n v="5828100"/>
    <n v="5828100"/>
    <n v="5828100"/>
    <n v="24552438.539999999"/>
    <n v="32507176.237800002"/>
    <n v="34782678.574446008"/>
    <n v="37217466.07465723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8.2201071.22.01.03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86"/>
    <s v="Aportes a la ESAP - Viabilizada                                                                                                                                               "/>
    <n v="3179467.1"/>
    <n v="0"/>
    <n v="0"/>
    <n v="0"/>
    <n v="0"/>
    <n v="0"/>
    <n v="3179467.1"/>
    <n v="629100"/>
    <n v="629100"/>
    <n v="629100"/>
    <n v="629100"/>
    <n v="2550367.1"/>
    <n v="3402029.7970000003"/>
    <n v="3640171.8827900006"/>
    <n v="3894983.9145853007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9.2201071.22.01.01.22.0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90"/>
    <s v="Aportes a escuelas industriales e institutos técnicos - Docentes                                                                                                              "/>
    <n v="500813145.60000002"/>
    <n v="0"/>
    <n v="0"/>
    <n v="0"/>
    <n v="0"/>
    <n v="0"/>
    <n v="500813145.60000002"/>
    <n v="93116300"/>
    <n v="93116300"/>
    <n v="93116300"/>
    <n v="93116300"/>
    <n v="407696845.60000002"/>
    <n v="535870065.79200006"/>
    <n v="573380970.39744008"/>
    <n v="613517638.3252608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9.2201071.22.01.02.22.04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91"/>
    <s v="Aportes a escuelas industriales e institutos técnicos - Directivos Docentes                                                                                                   "/>
    <n v="62822964"/>
    <n v="0"/>
    <n v="0"/>
    <n v="0"/>
    <n v="0"/>
    <n v="0"/>
    <n v="62822964"/>
    <n v="11827600"/>
    <n v="11827600"/>
    <n v="11827600"/>
    <n v="11827600"/>
    <n v="50995364"/>
    <n v="67220571.480000004"/>
    <n v="71926011.483600006"/>
    <n v="76960832.28745201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9.2201071.22.01.03.22.05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92"/>
    <s v="Aportes a escuelas industriales e institutos técnicos - Administrativos                                                                                                       "/>
    <n v="60644988.560000002"/>
    <n v="0"/>
    <n v="0"/>
    <n v="0"/>
    <n v="0"/>
    <n v="0"/>
    <n v="60644988.560000002"/>
    <n v="11642100"/>
    <n v="11642100"/>
    <n v="11642100"/>
    <n v="11642100"/>
    <n v="49002888.560000002"/>
    <n v="64890137.759200007"/>
    <n v="69432447.402344018"/>
    <n v="74292718.720508099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2.009.2201071.22.01.03.22.06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93"/>
    <s v="Aportes a escuelas industriales e institutos técnicos - Viabilizada                                                                                                           "/>
    <n v="6352744.7300000004"/>
    <n v="0"/>
    <n v="0"/>
    <n v="0"/>
    <n v="0"/>
    <n v="0"/>
    <n v="6352744.7300000004"/>
    <n v="1254900"/>
    <n v="1254900"/>
    <n v="1254900"/>
    <n v="1254900"/>
    <n v="5097844.7300000004"/>
    <n v="6797436.8611000013"/>
    <n v="7273257.4413770018"/>
    <n v="7782385.462273392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01.01.2201071.22.01.01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98"/>
    <s v="Vacaciones - Docentes                                                                                                                                                         "/>
    <n v="5360529663.75"/>
    <n v="0"/>
    <n v="0"/>
    <n v="0"/>
    <n v="0"/>
    <n v="0"/>
    <n v="5360529663.75"/>
    <n v="639365942"/>
    <n v="639365942"/>
    <n v="639365942"/>
    <n v="639365942"/>
    <n v="4721163721.75"/>
    <n v="5735766740.2125006"/>
    <n v="6137270412.0273762"/>
    <n v="6566879340.869293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01.01.2201071.22.01.02.22.04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299"/>
    <s v="Vacaciones - Directivos Docentes                                                                                                                                              "/>
    <n v="531269452.06"/>
    <n v="0"/>
    <n v="0"/>
    <n v="0"/>
    <n v="0"/>
    <n v="0"/>
    <n v="531269452.06"/>
    <n v="68047687"/>
    <n v="68047687"/>
    <n v="68047687"/>
    <n v="68047687"/>
    <n v="463221765.06"/>
    <n v="568458313.70420003"/>
    <n v="608250395.66349411"/>
    <n v="650827923.35993874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01.01.2201071.22.01.03.22.05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00"/>
    <s v="Vacaciones - Administrativos                                                                                                                                                  "/>
    <n v="274569031.36000001"/>
    <n v="0"/>
    <n v="0"/>
    <n v="0"/>
    <n v="0"/>
    <n v="0"/>
    <n v="274569031.36000001"/>
    <n v="44569191"/>
    <n v="44569191"/>
    <n v="44569191"/>
    <n v="44569191"/>
    <n v="229999840.36000001"/>
    <n v="293788863.55520004"/>
    <n v="314354084.00406408"/>
    <n v="336358869.88434857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01.01.2201071.22.01.03.22.06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01"/>
    <s v="Vacaciones - Viablizada                                                                                                                                                       "/>
    <n v="44755312.869999997"/>
    <n v="0"/>
    <n v="0"/>
    <n v="0"/>
    <n v="0"/>
    <n v="0"/>
    <n v="44755312.869999997"/>
    <n v="0"/>
    <n v="0"/>
    <n v="0"/>
    <n v="0"/>
    <n v="44755312.869999997"/>
    <n v="47888184.770900004"/>
    <n v="51240357.704863004"/>
    <n v="54827182.74420341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01.03.2201071.22.01.03.22.03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06"/>
    <s v="Bonificación especial de recreación - Administrativos                                                                                                                         "/>
    <n v="23090918.359999999"/>
    <n v="0"/>
    <n v="0"/>
    <n v="0"/>
    <n v="0"/>
    <n v="0"/>
    <n v="23090918.359999999"/>
    <n v="3849108"/>
    <n v="3849108"/>
    <n v="3849108"/>
    <n v="3849108"/>
    <n v="19241810.359999999"/>
    <n v="24707282.645199999"/>
    <n v="26436792.430364002"/>
    <n v="28287367.90048948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01.03.2201071.22.01.03.22.04.100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07"/>
    <s v="Bonificación especial de recreación - Viabilizada                                                                                                                             "/>
    <n v="3797858.05"/>
    <n v="0"/>
    <n v="0"/>
    <n v="0"/>
    <n v="0"/>
    <n v="0"/>
    <n v="3797858.05"/>
    <n v="0"/>
    <n v="0"/>
    <n v="0"/>
    <n v="0"/>
    <n v="3797858.05"/>
    <n v="4063708.1135"/>
    <n v="4348167.6814450007"/>
    <n v="4652539.419146151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98.2201071.22.01.01.22.01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0"/>
    <s v="Bonificación por compensación - Docentes                                                                                                                                      "/>
    <n v="940787245.14999998"/>
    <n v="0"/>
    <n v="0"/>
    <n v="0"/>
    <n v="0"/>
    <n v="0"/>
    <n v="940787245.14999998"/>
    <n v="0"/>
    <n v="0"/>
    <n v="0"/>
    <n v="0"/>
    <n v="940787245.14999998"/>
    <n v="1006642352.3105"/>
    <n v="1077107316.9722352"/>
    <n v="1152504829.1602917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098.2201071.22.01.02.22.02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1"/>
    <s v="Bonificación por compensación - Directivos Docentes                                                                                                                           "/>
    <n v="93525684.189999998"/>
    <n v="0"/>
    <n v="0"/>
    <n v="0"/>
    <n v="0"/>
    <n v="0"/>
    <n v="93525684.189999998"/>
    <n v="0"/>
    <n v="0"/>
    <n v="0"/>
    <n v="0"/>
    <n v="93525684.189999998"/>
    <n v="100072482.08330001"/>
    <n v="107077555.82913102"/>
    <n v="114572984.7371702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101.2201071.22.01.01.22.01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2"/>
    <s v="Bonificación Zona de Difícil Acceso docentes Prescolar, Básica y Media - Docentes                                                                                             "/>
    <n v="63143890.490000002"/>
    <n v="0"/>
    <n v="0"/>
    <n v="0"/>
    <n v="0"/>
    <n v="0"/>
    <n v="63143890.490000002"/>
    <n v="11791837"/>
    <n v="11791837"/>
    <n v="11791837"/>
    <n v="11791837"/>
    <n v="51352053.490000002"/>
    <n v="67563962.824300006"/>
    <n v="72293440.222001016"/>
    <n v="77353981.03754109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101.2201071.22.01.02.22.02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3"/>
    <s v="Bonificación Zona de Difícil Acceso docentes Prescolar, Básica y Media - Directivos Docentes                                                                                  "/>
    <n v="7069759.4900000002"/>
    <n v="0"/>
    <n v="0"/>
    <n v="0"/>
    <n v="0"/>
    <n v="0"/>
    <n v="7069759.4900000002"/>
    <n v="1240718"/>
    <n v="1240718"/>
    <n v="1240718"/>
    <n v="1240718"/>
    <n v="5829041.4900000002"/>
    <n v="7564642.6543000005"/>
    <n v="8094167.6401010007"/>
    <n v="8660759.37490807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102.2201071.22.01.01.22.01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4"/>
    <s v="Bonificación Grado 14 docentes Prescolar, Básica y Media - Docentes                                                                                                           "/>
    <n v="363153909"/>
    <n v="0"/>
    <n v="0"/>
    <n v="0"/>
    <n v="0"/>
    <n v="0"/>
    <n v="363153909"/>
    <n v="245104602"/>
    <n v="245104602"/>
    <n v="245104602"/>
    <n v="245104602"/>
    <n v="118049307"/>
    <n v="388574682.63"/>
    <n v="415774910.41409999"/>
    <n v="444879154.14308703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1.01.03.102.2201071.22.01.02.22.02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315"/>
    <s v="Bonificación Grado 14 docentes Prescolar, Básica y Media - Directivos Docentes                                                                                                "/>
    <n v="67386855.189999998"/>
    <n v="0"/>
    <n v="0"/>
    <n v="0"/>
    <n v="0"/>
    <n v="0"/>
    <n v="67386855.189999998"/>
    <n v="25670005"/>
    <n v="25670005"/>
    <n v="25670005"/>
    <n v="25670005"/>
    <n v="41716850.189999998"/>
    <n v="72103935.053300008"/>
    <n v="77151210.507031009"/>
    <n v="82551795.242523178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76"/>
    <s v="Servicio educativo - Transporte Escolar                                                                                                                                       "/>
    <n v="0"/>
    <n v="0"/>
    <n v="0"/>
    <n v="91751269"/>
    <n v="0"/>
    <n v="0"/>
    <n v="91751269"/>
    <n v="76963931.569999993"/>
    <n v="76963931.569999993"/>
    <n v="76522843"/>
    <n v="76522843"/>
    <n v="14787337.43"/>
    <n v="96338832.450000003"/>
    <n v="101155774.07250001"/>
    <n v="106213562.7761250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1.03.22.53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435"/>
    <s v="Servicios para la comunidad, sociales y personales - Otros Gastos Administrativos  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  <n v="1070"/>
    <n v="1144.9000000000001"/>
    <n v="1225.043000000000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1.130         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75"/>
    <s v="Servicio educativo - Transporte Escolar                                                                                                                                       "/>
    <n v="0"/>
    <n v="0"/>
    <n v="0"/>
    <n v="73036068.430000007"/>
    <n v="0"/>
    <n v="0"/>
    <n v="73036068.430000007"/>
    <n v="73036068.430000007"/>
    <n v="14787337.43"/>
    <n v="0"/>
    <n v="0"/>
    <n v="0"/>
    <n v="78148593.220100015"/>
    <n v="83618994.745507017"/>
    <n v="89472324.377692506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7.01.22.54.001         "/>
    <n v="1"/>
    <s v="RECURSOS PROPIOS ICLD                                                   "/>
    <s v="PROPIOS"/>
    <s v="ACTUAL"/>
    <s v="Recursos Propios"/>
    <n v="0.05"/>
    <n v="0.05"/>
    <n v="0.05"/>
    <n v="0.05"/>
    <n v="436"/>
    <s v="Servicio educativo - (Servicios Públicos)                                                                                                                                     "/>
    <n v="400000000"/>
    <n v="0"/>
    <n v="0"/>
    <n v="0"/>
    <n v="91751269"/>
    <n v="0"/>
    <n v="308248731"/>
    <n v="130000000"/>
    <n v="130000000"/>
    <n v="130000000"/>
    <n v="130000000"/>
    <n v="178248731"/>
    <n v="323661167.55000001"/>
    <n v="339844225.92750001"/>
    <n v="356836437.22387505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7.01.22.55.130         "/>
    <n v="130"/>
    <s v="SGP CALIDAD EDUCATIVA                                                   "/>
    <s v="SGP"/>
    <s v="ACTUAL"/>
    <s v="SGP Educación"/>
    <n v="0.06"/>
    <n v="7.0000000000000007E-2"/>
    <n v="7.0000000000000007E-2"/>
    <n v="7.0000000000000007E-2"/>
    <n v="437"/>
    <s v="Servicio educativo - (Servicios Publicos)                                                                                                                                     "/>
    <n v="643081575.69000006"/>
    <n v="0"/>
    <n v="0"/>
    <n v="0"/>
    <n v="0"/>
    <n v="0"/>
    <n v="643081575.69000006"/>
    <n v="643081575.69000006"/>
    <n v="6566116"/>
    <n v="6566116"/>
    <n v="6566116"/>
    <n v="0"/>
    <n v="688097285.98830009"/>
    <n v="736264096.0074811"/>
    <n v="787802582.72800481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7.01.22.94.305         "/>
    <n v="305"/>
    <s v="RBA REND FINANC SGP EDU PRESTACION DEL SERVICIO                         "/>
    <s v="SGP"/>
    <s v="ANTERIOR"/>
    <s v="SGP Educación"/>
    <n v="0"/>
    <n v="0"/>
    <n v="0"/>
    <n v="0"/>
    <n v="496"/>
    <s v="Servicio educativo - (Servicios Publicos)                                                                                                                                     "/>
    <n v="0"/>
    <n v="82063796"/>
    <n v="0"/>
    <n v="0"/>
    <n v="0"/>
    <n v="0"/>
    <n v="82063796"/>
    <n v="82063796"/>
    <n v="50972303"/>
    <n v="50972303"/>
    <n v="50972303"/>
    <n v="0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7.01.22.97.307         "/>
    <n v="307"/>
    <s v="RBA SGP calidad educativa CSF                                           "/>
    <s v="SGP"/>
    <s v="ANTERIOR"/>
    <s v="SGP Educación"/>
    <n v="0"/>
    <n v="0"/>
    <n v="0"/>
    <n v="0"/>
    <n v="499"/>
    <s v="Servicio educativo - (Servicios Publicos)                                                                                                                                     "/>
    <n v="0"/>
    <n v="15473097"/>
    <n v="0"/>
    <n v="0"/>
    <n v="0"/>
    <n v="0"/>
    <n v="15473097"/>
    <n v="15473097"/>
    <n v="8947000"/>
    <n v="8947000"/>
    <n v="8947000"/>
    <n v="0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07.01.22.98.308         "/>
    <n v="308"/>
    <s v="RBA SGP calidad educativa - Rendimientos financieros                    "/>
    <s v="SGP"/>
    <s v="ANTERIOR"/>
    <s v="SGP Educación"/>
    <n v="0"/>
    <n v="0"/>
    <n v="0"/>
    <n v="0"/>
    <n v="500"/>
    <s v="Servicio educativo - (Servicios Publicos)                                                                                                                                     "/>
    <n v="0"/>
    <n v="40167"/>
    <n v="0"/>
    <n v="0"/>
    <n v="0"/>
    <n v="0"/>
    <n v="40167"/>
    <n v="40167"/>
    <n v="0"/>
    <n v="0"/>
    <n v="0"/>
    <n v="0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09.2201071.22.93.237                  "/>
    <n v="237"/>
    <s v="RBA RP EDUCACION                                                        "/>
    <s v="OTRAS"/>
    <s v="ANTERIOR"/>
    <s v="Otros"/>
    <n v="0"/>
    <n v="0"/>
    <n v="0"/>
    <n v="0"/>
    <n v="493"/>
    <s v="Servicios para la comunidad, sociales y personales - Otros Gastos                                                                                                             "/>
    <n v="0"/>
    <n v="27840000"/>
    <n v="0"/>
    <n v="0"/>
    <n v="0"/>
    <n v="0"/>
    <n v="27840000"/>
    <n v="0"/>
    <n v="0"/>
    <n v="0"/>
    <n v="0"/>
    <n v="27840000"/>
    <n v="0"/>
    <n v="0"/>
    <n v="0"/>
  </r>
  <r>
    <n v="22"/>
    <x v="4"/>
    <n v="2201"/>
    <x v="9"/>
    <x v="9"/>
    <n v="2201071"/>
    <s v="Servicio educativo                                                                                                                               "/>
    <s v="2.3.2.02.02.010.2201071.22.01.03.22.01.100         "/>
    <n v="100"/>
    <s v="SGP PRESTACION DEL SERVICIO                                             "/>
    <s v="SGP"/>
    <s v="ACTUAL"/>
    <s v="SGP Educación"/>
    <n v="0.06"/>
    <n v="7.0000000000000007E-2"/>
    <n v="7.0000000000000007E-2"/>
    <n v="7.0000000000000007E-2"/>
    <n v="469"/>
    <s v="Viaticos funcionarios en comisión - Viabilizada                                                                                                                               "/>
    <n v="1000"/>
    <n v="0"/>
    <n v="0"/>
    <n v="0"/>
    <n v="0"/>
    <n v="0"/>
    <n v="1000"/>
    <n v="0"/>
    <n v="0"/>
    <n v="0"/>
    <n v="0"/>
    <n v="1000"/>
    <n v="1070"/>
    <n v="1144.9000000000001"/>
    <n v="1225.0430000000001"/>
  </r>
  <r>
    <n v="23"/>
    <x v="5"/>
    <n v="2302"/>
    <x v="10"/>
    <x v="10"/>
    <n v="2302024"/>
    <s v="Servicio de asistencia tecnica para la implementacion de la Estrategia de Gobierno digital                                                       "/>
    <s v="2.3.2.02.02.008.2302024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33"/>
    <s v="Servicio de asistencia técnica para la implementación de la Estrategia de Gobierno digital                                                                                    "/>
    <n v="40000000"/>
    <n v="0"/>
    <n v="0"/>
    <n v="0"/>
    <n v="0"/>
    <n v="0"/>
    <n v="40000000"/>
    <n v="0"/>
    <n v="0"/>
    <n v="0"/>
    <n v="0"/>
    <n v="40000000"/>
    <n v="42800000"/>
    <n v="45796000"/>
    <n v="49001720"/>
  </r>
  <r>
    <n v="23"/>
    <x v="5"/>
    <n v="2302"/>
    <x v="10"/>
    <x v="10"/>
    <n v="2302024"/>
    <s v="Servicio de asistencia tecnica para la implementacion de la Estrategia de Gobierno digital                                                       "/>
    <s v="2.3.2.02.02.008.2302024.16.08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74"/>
    <s v="Servicio de asistencia técnica para la implementación de la Estrategia de Gobierno digital                                                                                    "/>
    <n v="0"/>
    <n v="0"/>
    <n v="0"/>
    <n v="15000000"/>
    <n v="0"/>
    <n v="0"/>
    <n v="15000000"/>
    <n v="0"/>
    <n v="0"/>
    <n v="0"/>
    <n v="0"/>
    <n v="15000000"/>
    <n v="15750000"/>
    <n v="16537500"/>
    <n v="17364375"/>
  </r>
  <r>
    <n v="24"/>
    <x v="6"/>
    <n v="2402"/>
    <x v="11"/>
    <x v="11"/>
    <n v="2402045"/>
    <s v="Via terciaria rehabilitada                                                                                                                       "/>
    <s v="2.3.2.02.02.008.2402045.16.08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34"/>
    <s v="Vía terciaria rehabilitada                                                                                                                                                    "/>
    <n v="1600000000"/>
    <n v="0"/>
    <n v="0"/>
    <n v="0"/>
    <n v="0"/>
    <n v="0"/>
    <n v="1600000000"/>
    <n v="0"/>
    <n v="0"/>
    <n v="0"/>
    <n v="0"/>
    <n v="1600000000"/>
    <n v="1680000000"/>
    <n v="1764000000"/>
    <n v="1852200000"/>
  </r>
  <r>
    <n v="24"/>
    <x v="6"/>
    <n v="2402"/>
    <x v="11"/>
    <x v="11"/>
    <n v="2402045"/>
    <s v="Via terciaria rehabilitada                                                                                                                       "/>
    <s v="2.3.2.02.02.008.2402045.16.09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35"/>
    <s v="Vía terciaria rehabilitada                                                                                                                                                    "/>
    <n v="148785000"/>
    <n v="0"/>
    <n v="0"/>
    <n v="0"/>
    <n v="0"/>
    <n v="0"/>
    <n v="148785000"/>
    <n v="0"/>
    <n v="0"/>
    <n v="0"/>
    <n v="0"/>
    <n v="148785000"/>
    <n v="159199950"/>
    <n v="170343946.5"/>
    <n v="182268022.75500003"/>
  </r>
  <r>
    <n v="24"/>
    <x v="6"/>
    <n v="2402"/>
    <x v="11"/>
    <x v="11"/>
    <n v="2402107"/>
    <s v="Servicio de asistencia tecnica en infraestructura y Servicio de la red vial regional                                                             "/>
    <s v="2.3.2.02.02.008.2402107.16.10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36"/>
    <s v="Servicio de asistencia técnica en infraestructura y Servicio de la red vial regional                                                                                          "/>
    <n v="535800000"/>
    <n v="0"/>
    <n v="0"/>
    <n v="0"/>
    <n v="0"/>
    <n v="0"/>
    <n v="535800000"/>
    <n v="535800000"/>
    <n v="147000000"/>
    <n v="0"/>
    <n v="0"/>
    <n v="0"/>
    <n v="562590000"/>
    <n v="590719500"/>
    <n v="620255475"/>
  </r>
  <r>
    <n v="24"/>
    <x v="6"/>
    <n v="2402"/>
    <x v="11"/>
    <x v="11"/>
    <n v="2402116"/>
    <s v="Via urbana rehabilitada                                                                                                                          "/>
    <s v="2.3.2.02.02.008.2402116.16.1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37"/>
    <s v="Vía urbana rehabilitada                                                                                                                                                       "/>
    <n v="1121695965.2"/>
    <n v="0"/>
    <n v="0"/>
    <n v="0"/>
    <n v="0"/>
    <n v="0"/>
    <n v="1121695965.2"/>
    <n v="0"/>
    <n v="0"/>
    <n v="0"/>
    <n v="0"/>
    <n v="1121695965.2"/>
    <n v="1177780763.46"/>
    <n v="1236669801.6330001"/>
    <n v="1298503291.7146502"/>
  </r>
  <r>
    <n v="24"/>
    <x v="6"/>
    <n v="2402"/>
    <x v="11"/>
    <x v="11"/>
    <n v="2402116"/>
    <s v="Via urbana rehabilitada                                                                                                                          "/>
    <s v="2.3.2.02.02.008.2402116.16.1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38"/>
    <s v="Vía urbana rehabilitada                                                                                                                                                       "/>
    <n v="878304034.76999998"/>
    <n v="0"/>
    <n v="0"/>
    <n v="0"/>
    <n v="0"/>
    <n v="0"/>
    <n v="878304034.76999998"/>
    <n v="0"/>
    <n v="0"/>
    <n v="0"/>
    <n v="0"/>
    <n v="878304034.76999998"/>
    <n v="939785317.20389998"/>
    <n v="1005570289.4081731"/>
    <n v="1075960209.6667452"/>
  </r>
  <r>
    <n v="24"/>
    <x v="6"/>
    <n v="2402"/>
    <x v="11"/>
    <x v="11"/>
    <n v="2402116"/>
    <s v="Via urbana rehabilitada                                                                                                                          "/>
    <s v="2.3.2.02.02.008.2402116.16.70.125                  "/>
    <n v="125"/>
    <s v="RBA TRANSPORTE POR GASODUCTOS                                           "/>
    <s v="OTRAS"/>
    <s v="ANTERIOR"/>
    <s v="Otros"/>
    <n v="0"/>
    <n v="0"/>
    <n v="0"/>
    <n v="0"/>
    <n v="553"/>
    <s v="Vía urbana rehabilitada                                                                                                                                                       "/>
    <n v="0"/>
    <n v="110445501.66"/>
    <n v="0"/>
    <n v="0"/>
    <n v="0"/>
    <n v="0"/>
    <n v="110445501.66"/>
    <n v="0"/>
    <n v="0"/>
    <n v="0"/>
    <n v="0"/>
    <n v="110445501.66"/>
    <n v="0"/>
    <n v="0"/>
    <n v="0"/>
  </r>
  <r>
    <n v="24"/>
    <x v="6"/>
    <n v="2409"/>
    <x v="12"/>
    <x v="12"/>
    <n v="2409002"/>
    <s v="Servicio de sensibilizacion a usuarios de los sistemas de transporte, en relacion con la seguridad al desplazarse                                "/>
    <s v="2.3.2.02.02.008.2409002.16.13.027                  "/>
    <n v="27"/>
    <s v="RECURSOS PROPIOS FORSOZA INVERSION TRANSITO                             "/>
    <s v="OTRAS"/>
    <s v="ACTUAL"/>
    <s v="Otros"/>
    <n v="0.05"/>
    <n v="0.05"/>
    <n v="0.05"/>
    <n v="0.05"/>
    <n v="339"/>
    <s v="Servicio de sensibilización a usuarios de los sistemas de transporte, en relación con la seguridad al desplazarse                                                             "/>
    <n v="310270527"/>
    <n v="0"/>
    <n v="0"/>
    <n v="0"/>
    <n v="0"/>
    <n v="0"/>
    <n v="310270527"/>
    <n v="0"/>
    <n v="0"/>
    <n v="0"/>
    <n v="0"/>
    <n v="310270527"/>
    <n v="325784053.35000002"/>
    <n v="342073256.01750004"/>
    <n v="359176918.81837505"/>
  </r>
  <r>
    <n v="24"/>
    <x v="6"/>
    <n v="2409"/>
    <x v="12"/>
    <x v="12"/>
    <n v="2409003"/>
    <s v="Infraestructura de transporte para la seguridad vial mejorada                                                                                    "/>
    <s v="2.3.2.02.02.008.2409003.16.14.027                  "/>
    <n v="27"/>
    <s v="RECURSOS PROPIOS FORSOZA INVERSION TRANSITO                             "/>
    <s v="OTRAS"/>
    <s v="ACTUAL"/>
    <s v="Otros"/>
    <n v="0.05"/>
    <n v="0.05"/>
    <n v="0.05"/>
    <n v="0.05"/>
    <n v="340"/>
    <s v="Infraestructura de transporte para la seguridad vial mejorada                                                                                                                 "/>
    <n v="200000000"/>
    <n v="0"/>
    <n v="0"/>
    <n v="0"/>
    <n v="0"/>
    <n v="0"/>
    <n v="200000000"/>
    <n v="0"/>
    <n v="0"/>
    <n v="0"/>
    <n v="0"/>
    <n v="200000000"/>
    <n v="210000000"/>
    <n v="220500000"/>
    <n v="231525000"/>
  </r>
  <r>
    <n v="24"/>
    <x v="6"/>
    <n v="2409"/>
    <x v="12"/>
    <x v="12"/>
    <n v="2409007"/>
    <s v="Servicio de asistencia tecnica en temas de seguridad de transporte                                                                               "/>
    <s v="2.3.2.02.02.008.2409007.16.15.027                  "/>
    <n v="27"/>
    <s v="RECURSOS PROPIOS FORSOZA INVERSION TRANSITO                             "/>
    <s v="OTRAS"/>
    <s v="ACTUAL"/>
    <s v="Otros"/>
    <n v="0.05"/>
    <n v="0.05"/>
    <n v="0.05"/>
    <n v="0.05"/>
    <n v="341"/>
    <s v="Servicio de asistencia técnica en temas de seguridad de transporte                                                                                                            "/>
    <n v="595725388.28999996"/>
    <n v="0"/>
    <n v="0"/>
    <n v="0"/>
    <n v="0"/>
    <n v="0"/>
    <n v="595725388.28999996"/>
    <n v="329000000"/>
    <n v="0"/>
    <n v="0"/>
    <n v="0"/>
    <n v="266725388.28999999"/>
    <n v="625511657.70449996"/>
    <n v="656787240.58972502"/>
    <n v="689626602.61921132"/>
  </r>
  <r>
    <n v="24"/>
    <x v="6"/>
    <n v="2409"/>
    <x v="12"/>
    <x v="12"/>
    <n v="2409011"/>
    <s v="Servicio de control a la seguridad vial                                                                                                          "/>
    <s v="2.3.2.02.02.008.2409011.16.16.027                  "/>
    <n v="27"/>
    <s v="RECURSOS PROPIOS FORSOZA INVERSION TRANSITO                             "/>
    <s v="OTRAS"/>
    <s v="ACTUAL"/>
    <s v="Otros"/>
    <n v="0.05"/>
    <n v="0.05"/>
    <n v="0.05"/>
    <n v="0.05"/>
    <n v="342"/>
    <s v="Servicio de control a la seguridad vial                                       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  <n v="52500000"/>
    <n v="55125000"/>
    <n v="57881250"/>
  </r>
  <r>
    <n v="24"/>
    <x v="6"/>
    <n v="2409"/>
    <x v="12"/>
    <x v="12"/>
    <n v="2409013"/>
    <s v="Infraestructura de transporte para la seguridad vial                                                                                             "/>
    <s v="2.3.2.02.02.008.2409013.16.17.027                  "/>
    <n v="27"/>
    <s v="RECURSOS PROPIOS FORSOZA INVERSION TRANSITO                             "/>
    <s v="OTRAS"/>
    <s v="ACTUAL"/>
    <s v="Otros"/>
    <n v="0.05"/>
    <n v="0.05"/>
    <n v="0.05"/>
    <n v="0.05"/>
    <n v="343"/>
    <s v="Infraestructura de transporte para la seguridad vial                                                                                                                          "/>
    <n v="300000000"/>
    <n v="0"/>
    <n v="0"/>
    <n v="0"/>
    <n v="0"/>
    <n v="0"/>
    <n v="300000000"/>
    <n v="0"/>
    <n v="0"/>
    <n v="0"/>
    <n v="0"/>
    <n v="300000000"/>
    <n v="315000000"/>
    <n v="330750000"/>
    <n v="347287500"/>
  </r>
  <r>
    <n v="24"/>
    <x v="6"/>
    <n v="2409"/>
    <x v="12"/>
    <x v="12"/>
    <n v="2409013"/>
    <s v="Infraestructura de transporte para la seguridad vial                                                                                             "/>
    <s v="2.3.2.02.02.008.2409013.16.68.346                  "/>
    <n v="346"/>
    <s v="RBA Recursos Forzosa Inversion (Multas Transito)                        "/>
    <s v="OTRAS"/>
    <s v="ANTERIOR"/>
    <s v="Otros"/>
    <n v="0"/>
    <n v="0"/>
    <n v="0"/>
    <n v="0"/>
    <n v="550"/>
    <s v="Infraestructura de transporte para la seguridad vial                                                                                                                          "/>
    <n v="0"/>
    <n v="776419428.66999996"/>
    <n v="0"/>
    <n v="0"/>
    <n v="0"/>
    <n v="0"/>
    <n v="776419428.66999996"/>
    <n v="0"/>
    <n v="0"/>
    <n v="0"/>
    <n v="0"/>
    <n v="776419428.66999996"/>
    <n v="0"/>
    <n v="0"/>
    <n v="0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1.001.01.3201007.16.08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67"/>
    <s v="Sueldo básico - Ambiental                                                                                                                                                     "/>
    <n v="145936009.31999999"/>
    <n v="0"/>
    <n v="0"/>
    <n v="0"/>
    <n v="0"/>
    <n v="0"/>
    <n v="145936009.31999999"/>
    <n v="16936718"/>
    <n v="16936718"/>
    <n v="16936718"/>
    <n v="16936718"/>
    <n v="128999291.31999999"/>
    <n v="156151529.97240001"/>
    <n v="167082137.07046801"/>
    <n v="178777886.66540077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1.001.06.3201007.16.07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84"/>
    <s v="Prima de servicio - Ambiental                                                                                                                                                 "/>
    <n v="6435373"/>
    <n v="0"/>
    <n v="0"/>
    <n v="0"/>
    <n v="0"/>
    <n v="0"/>
    <n v="6435373"/>
    <n v="869371"/>
    <n v="869371"/>
    <n v="869371"/>
    <n v="869371"/>
    <n v="5566002"/>
    <n v="6885849.1100000003"/>
    <n v="7367858.5477000009"/>
    <n v="7883608.6460390016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1.001.07.3201007.16.05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90"/>
    <s v="Bonificación por servicios prestados - Ambiental                                                                                                                              "/>
    <n v="4256466"/>
    <n v="0"/>
    <n v="0"/>
    <n v="0"/>
    <n v="0"/>
    <n v="0"/>
    <n v="4256466"/>
    <n v="1356817"/>
    <n v="1356817"/>
    <n v="1356817"/>
    <n v="1356817"/>
    <n v="2899649"/>
    <n v="4554418.62"/>
    <n v="4873227.9234000007"/>
    <n v="5214353.8780380012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1.001.08.01.3201007.16.07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98"/>
    <s v="Prima de navidad - Ambiental                                                                                                                                                  "/>
    <n v="13433128"/>
    <n v="0"/>
    <n v="0"/>
    <n v="0"/>
    <n v="0"/>
    <n v="0"/>
    <n v="13433128"/>
    <n v="75207"/>
    <n v="75207"/>
    <n v="75207"/>
    <n v="75207"/>
    <n v="13357921"/>
    <n v="14373446.960000001"/>
    <n v="15379588.247200001"/>
    <n v="16456159.424504003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1.001.08.02.3201007.16.07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06"/>
    <s v="Prima de vacaciones - Ambiental                                                                                                                                               "/>
    <n v="4569694.7"/>
    <n v="0"/>
    <n v="0"/>
    <n v="0"/>
    <n v="0"/>
    <n v="0"/>
    <n v="4569694.7"/>
    <n v="2267613"/>
    <n v="2267613"/>
    <n v="2267613"/>
    <n v="2267613"/>
    <n v="2302081.7000000002"/>
    <n v="4889573.3290000008"/>
    <n v="5231843.462030001"/>
    <n v="5598072.5043721013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1.3201007.16.09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24"/>
    <s v="Aportes a la seguridad social en pensiones - Ambiental                                                                                                                        "/>
    <n v="17512321.120000001"/>
    <n v="0"/>
    <n v="0"/>
    <n v="0"/>
    <n v="0"/>
    <n v="0"/>
    <n v="17512321.120000001"/>
    <n v="3365600"/>
    <n v="3365600"/>
    <n v="3365600"/>
    <n v="3365600"/>
    <n v="14146721.119999999"/>
    <n v="18738183.5984"/>
    <n v="20049856.450288001"/>
    <n v="21453346.401808161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2.3201007.16.09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34"/>
    <s v="Aportes a la seguridad social en salud - Ambiental                                                                                                                            "/>
    <n v="12404560.789999999"/>
    <n v="0"/>
    <n v="0"/>
    <n v="0"/>
    <n v="0"/>
    <n v="0"/>
    <n v="12404560.789999999"/>
    <n v="2383500"/>
    <n v="2383500"/>
    <n v="2383500"/>
    <n v="2383500"/>
    <n v="10021060.789999999"/>
    <n v="13272880.045299999"/>
    <n v="14201981.648471"/>
    <n v="15196120.363863971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3.3201007.16.1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46"/>
    <s v="Aportes de cesantías  - Ambiental                                                                                                                                             "/>
    <n v="14552556"/>
    <n v="0"/>
    <n v="0"/>
    <n v="0"/>
    <n v="0"/>
    <n v="0"/>
    <n v="14552556"/>
    <n v="75346"/>
    <n v="75346"/>
    <n v="75346"/>
    <n v="75346"/>
    <n v="14477210"/>
    <n v="15571234.920000002"/>
    <n v="16661221.364400003"/>
    <n v="17827506.859908003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3.3201007.16.1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47"/>
    <s v="Aportes de cesantías (Intereses)  - Ambiental                                                                                                                                 "/>
    <n v="1746306.72"/>
    <n v="0"/>
    <n v="0"/>
    <n v="0"/>
    <n v="0"/>
    <n v="0"/>
    <n v="1746306.72"/>
    <n v="201"/>
    <n v="201"/>
    <n v="201"/>
    <n v="201"/>
    <n v="1746105.72"/>
    <n v="1868548.1904"/>
    <n v="1999346.563728"/>
    <n v="2139300.8231889601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4.3201007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56"/>
    <s v="Aportes a cajas de compensación familiar  - Ambiental                                                                                                                         "/>
    <n v="5837440.3700000001"/>
    <n v="0"/>
    <n v="0"/>
    <n v="0"/>
    <n v="0"/>
    <n v="0"/>
    <n v="5837440.3700000001"/>
    <n v="677900"/>
    <n v="677900"/>
    <n v="677900"/>
    <n v="677900"/>
    <n v="5159540.37"/>
    <n v="6246061.1959000006"/>
    <n v="6683285.4796130015"/>
    <n v="7151115.463185912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5.3201007.16.06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63"/>
    <s v="Aportes generales al sistema de riesgos laborales - Ambiental                                                                                                                 "/>
    <n v="761785.97"/>
    <n v="0"/>
    <n v="0"/>
    <n v="0"/>
    <n v="0"/>
    <n v="0"/>
    <n v="761785.97"/>
    <n v="88900"/>
    <n v="88900"/>
    <n v="88900"/>
    <n v="88900"/>
    <n v="672885.97"/>
    <n v="815110.98790000007"/>
    <n v="872168.75705300015"/>
    <n v="933220.5700467102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6.3201007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71"/>
    <s v="Aportes al ICBF - Ambiental                                                                                                                                                   "/>
    <n v="4378080.28"/>
    <n v="0"/>
    <n v="0"/>
    <n v="0"/>
    <n v="0"/>
    <n v="0"/>
    <n v="4378080.28"/>
    <n v="508500"/>
    <n v="508500"/>
    <n v="508500"/>
    <n v="508500"/>
    <n v="3869580.28"/>
    <n v="4684545.8996000001"/>
    <n v="5012464.1125720004"/>
    <n v="5363336.6004520403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7.3201007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79"/>
    <s v="Aportes al SENA - Ambiental                                                                                                                                                   "/>
    <n v="729680.05"/>
    <n v="0"/>
    <n v="0"/>
    <n v="0"/>
    <n v="0"/>
    <n v="0"/>
    <n v="729680.05"/>
    <n v="85200"/>
    <n v="85200"/>
    <n v="85200"/>
    <n v="85200"/>
    <n v="644480.05000000005"/>
    <n v="780757.65350000013"/>
    <n v="835410.68924500013"/>
    <n v="893889.43749215023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8.3201007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87"/>
    <s v="Aportes a la ESAP - Ambiental                                                                                                                                                 "/>
    <n v="729680.05"/>
    <n v="0"/>
    <n v="0"/>
    <n v="0"/>
    <n v="0"/>
    <n v="0"/>
    <n v="729680.05"/>
    <n v="85200"/>
    <n v="85200"/>
    <n v="85200"/>
    <n v="85200"/>
    <n v="644480.05000000005"/>
    <n v="780757.65350000013"/>
    <n v="835410.68924500013"/>
    <n v="893889.43749215023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2.009.3201007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94"/>
    <s v="Aportes a escuelas industriales e institutos técnicos - Ambiental                                                                                                             "/>
    <n v="1459360.09"/>
    <n v="0"/>
    <n v="0"/>
    <n v="0"/>
    <n v="0"/>
    <n v="0"/>
    <n v="1459360.09"/>
    <n v="169800"/>
    <n v="169800"/>
    <n v="169800"/>
    <n v="169800"/>
    <n v="1289560.0900000001"/>
    <n v="1561515.2963000003"/>
    <n v="1670821.3670410004"/>
    <n v="1787778.8627338705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3.001.01.3201007.16.07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02"/>
    <s v="Vacaciones - Ambiental                                                                                                                                                        "/>
    <n v="9729067.2899999991"/>
    <n v="0"/>
    <n v="0"/>
    <n v="0"/>
    <n v="0"/>
    <n v="0"/>
    <n v="9729067.2899999991"/>
    <n v="307593"/>
    <n v="307593"/>
    <n v="307593"/>
    <n v="307593"/>
    <n v="9421474.2899999991"/>
    <n v="10410102.000299999"/>
    <n v="11138809.140321"/>
    <n v="11918525.78014347"/>
  </r>
  <r>
    <n v="32"/>
    <x v="7"/>
    <n v="3201"/>
    <x v="13"/>
    <x v="13"/>
    <n v="3201007"/>
    <s v="Servicio de asistencia tecnica para la incorporacion de varibales ambientales en la planificacion sectorial                                      "/>
    <s v="2.3.1.01.03.001.03.3201007.16.05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08"/>
    <s v="Bonificación especial de recreación - Ambiental                                                                                                                               "/>
    <n v="810755.61"/>
    <n v="0"/>
    <n v="0"/>
    <n v="0"/>
    <n v="0"/>
    <n v="0"/>
    <n v="810755.61"/>
    <n v="258683"/>
    <n v="258683"/>
    <n v="258683"/>
    <n v="258683"/>
    <n v="552072.61"/>
    <n v="867508.50270000007"/>
    <n v="928234.09788900008"/>
    <n v="993210.48474123015"/>
  </r>
  <r>
    <n v="32"/>
    <x v="7"/>
    <n v="3202"/>
    <x v="14"/>
    <x v="14"/>
    <n v="3202012"/>
    <s v="Servicio de proteccion de ecosistemas                                                                                                            "/>
    <s v="2.3.2.02.02.009.3202012.16.113.342                 "/>
    <n v="342"/>
    <s v="RBA RECURSOS PROPIOS                                                    "/>
    <s v="PROPIOS"/>
    <s v="ANTERIOR"/>
    <s v="Recursos Propios"/>
    <n v="0"/>
    <n v="0"/>
    <n v="0"/>
    <n v="0"/>
    <n v="561"/>
    <s v="Servicio de protección de ecosistemas                                                                                                                                         "/>
    <n v="0"/>
    <n v="430552611.25999999"/>
    <n v="0"/>
    <n v="0"/>
    <n v="0"/>
    <n v="0"/>
    <n v="430552611.25999999"/>
    <n v="430552611.25999999"/>
    <n v="430552611.25999999"/>
    <n v="430552611.25999999"/>
    <n v="430552611.25999999"/>
    <n v="0"/>
    <n v="0"/>
    <n v="0"/>
    <n v="0"/>
  </r>
  <r>
    <n v="32"/>
    <x v="7"/>
    <n v="3202"/>
    <x v="14"/>
    <x v="14"/>
    <n v="3202012"/>
    <s v="Servicio de proteccion de ecosistemas                                                                                                            "/>
    <s v="2.3.2.02.02.009.3202012.16.56.009                  "/>
    <n v="9"/>
    <s v="LEY 99/93                                                               "/>
    <s v="PROPIOS"/>
    <s v="ACTUAL"/>
    <s v="Recursos Propios"/>
    <n v="0.05"/>
    <n v="0.05"/>
    <n v="0.05"/>
    <n v="0.05"/>
    <n v="438"/>
    <s v="Servicio de protección de ecosistemas                                                                                                                                         "/>
    <n v="627033133.38999999"/>
    <n v="0"/>
    <n v="0"/>
    <n v="0"/>
    <n v="0"/>
    <n v="0"/>
    <n v="627033133.38999999"/>
    <n v="66202332.740000002"/>
    <n v="66202332.740000002"/>
    <n v="66202332.740000002"/>
    <n v="66202332.740000002"/>
    <n v="560830800.64999998"/>
    <n v="658384790.05949998"/>
    <n v="691304029.56247497"/>
    <n v="725869231.04059875"/>
  </r>
  <r>
    <n v="32"/>
    <x v="7"/>
    <n v="3206"/>
    <x v="15"/>
    <x v="15"/>
    <n v="3206002"/>
    <s v="Documentos de lineamientos tecnicos para la gestion del cambio climatico y un desarrollo bajo en carbono y resiliente al clima                   "/>
    <s v="2.3.2.02.02.008.3206002.16.65.339                  "/>
    <n v="339"/>
    <s v="RBA CONVENIO CVC 041                                                    "/>
    <s v="OTRAS"/>
    <s v="ANTERIOR"/>
    <s v="Otros"/>
    <n v="0"/>
    <n v="0"/>
    <n v="0"/>
    <n v="0"/>
    <n v="539"/>
    <s v="Documentos de lineamientos técnicos para la gestión del cambio climático y un desarrollo bajo en carbono y resiliente al clima                                                "/>
    <n v="0"/>
    <n v="2589028"/>
    <n v="0"/>
    <n v="0"/>
    <n v="0"/>
    <n v="0"/>
    <n v="2589028"/>
    <n v="0"/>
    <n v="0"/>
    <n v="0"/>
    <n v="0"/>
    <n v="2589028"/>
    <n v="0"/>
    <n v="0"/>
    <n v="0"/>
  </r>
  <r>
    <n v="32"/>
    <x v="7"/>
    <n v="3206"/>
    <x v="15"/>
    <x v="15"/>
    <n v="3206002"/>
    <s v="Documentos de lineamientos tecnicos para la gestion del cambio climatico y un desarrollo bajo en carbono y resiliente al clima                   "/>
    <s v="2.3.2.02.02.008.3206002.16.66.356                  "/>
    <n v="356"/>
    <s v="RBA CONVENIO CVC 155                                                    "/>
    <s v="OTRAS"/>
    <s v="ANTERIOR"/>
    <s v="Otros"/>
    <n v="0"/>
    <n v="0"/>
    <n v="0"/>
    <n v="0"/>
    <n v="540"/>
    <s v="Documentos de lineamientos técnicos para la gestión del cambio climático y un desarrollo bajo en carbono y resiliente al clima                                                "/>
    <n v="0"/>
    <n v="2562438.27"/>
    <n v="0"/>
    <n v="0"/>
    <n v="0"/>
    <n v="0"/>
    <n v="2562438.27"/>
    <n v="0"/>
    <n v="0"/>
    <n v="0"/>
    <n v="0"/>
    <n v="2562438.27"/>
    <n v="0"/>
    <n v="0"/>
    <n v="0"/>
  </r>
  <r>
    <n v="33"/>
    <x v="8"/>
    <n v="3301"/>
    <x v="16"/>
    <x v="16"/>
    <n v="3301053"/>
    <s v="Servicio de promocion de actividades culturales                                                                                                  "/>
    <s v="2.3.2.02.02.009.3301053.16.118.342                 "/>
    <n v="342"/>
    <s v="RBA RECURSOS PROPIOS                                                    "/>
    <s v="PROPIOS"/>
    <s v="ANTERIOR"/>
    <s v="Recursos Propios"/>
    <n v="0"/>
    <n v="0"/>
    <n v="0"/>
    <n v="0"/>
    <n v="572"/>
    <s v="Servicio de promoción de actividades culturales                                                                                                                               "/>
    <n v="0"/>
    <n v="50000000"/>
    <n v="0"/>
    <n v="0"/>
    <n v="0"/>
    <n v="0"/>
    <n v="50000000"/>
    <n v="0"/>
    <n v="0"/>
    <n v="0"/>
    <n v="0"/>
    <n v="50000000"/>
    <n v="0"/>
    <n v="0"/>
    <n v="0"/>
  </r>
  <r>
    <n v="33"/>
    <x v="8"/>
    <n v="3301"/>
    <x v="16"/>
    <x v="16"/>
    <n v="3301053"/>
    <s v="Servicio de promocion de actividades culturales                                                                                                  "/>
    <s v="2.3.2.02.02.009.3301053.16.57.021                  "/>
    <n v="21"/>
    <s v="ESTAMPILLA PRO CULTURA                                                  "/>
    <s v="PROPIOS"/>
    <s v="ACTUAL"/>
    <s v="Estampilla Procultura"/>
    <n v="0.05"/>
    <n v="0.05"/>
    <n v="0.05"/>
    <n v="0.05"/>
    <n v="439"/>
    <s v="Servicio de promoción de actividades culturales - Habitos de Lectura 10% Bibliotecas                                                                                          "/>
    <n v="25033873.140000001"/>
    <n v="0"/>
    <n v="0"/>
    <n v="0"/>
    <n v="0"/>
    <n v="0"/>
    <n v="25033873.140000001"/>
    <n v="0"/>
    <n v="0"/>
    <n v="0"/>
    <n v="0"/>
    <n v="25033873.140000001"/>
    <n v="26285566.797000002"/>
    <n v="27599845.136850003"/>
    <n v="28979837.393692505"/>
  </r>
  <r>
    <n v="33"/>
    <x v="8"/>
    <n v="3301"/>
    <x v="16"/>
    <x v="16"/>
    <n v="3301053"/>
    <s v="Servicio de promocion de actividades culturales                                                                                                  "/>
    <s v="2.3.2.02.02.009.3301053.16.58.021                  "/>
    <n v="21"/>
    <s v="ESTAMPILLA PRO CULTURA                                                  "/>
    <s v="PROPIOS"/>
    <s v="ACTUAL"/>
    <s v="Estampilla Procultura"/>
    <n v="0.05"/>
    <n v="0.05"/>
    <n v="0.05"/>
    <n v="0.05"/>
    <n v="440"/>
    <s v="Servicio de promoción de actividades culturales - Eventos Culturales                                                                                                          "/>
    <n v="400541970.24000001"/>
    <n v="0"/>
    <n v="0"/>
    <n v="0"/>
    <n v="0"/>
    <n v="0"/>
    <n v="400541970.24000001"/>
    <n v="26000000"/>
    <n v="26000000"/>
    <n v="0"/>
    <n v="0"/>
    <n v="374541970.24000001"/>
    <n v="420569068.75200003"/>
    <n v="441597522.18960005"/>
    <n v="463677398.29908007"/>
  </r>
  <r>
    <n v="33"/>
    <x v="8"/>
    <n v="3301"/>
    <x v="16"/>
    <x v="16"/>
    <n v="3301053"/>
    <s v="Servicio de promocion de actividades culturales                                                                                                  "/>
    <s v="2.3.2.02.02.009.3301053.16.87.325                  "/>
    <n v="325"/>
    <s v="RBA ESTAMPILLA PRO CULTURA                                              "/>
    <s v="PROPIOS"/>
    <s v="ANTERIOR"/>
    <s v="Estampilla Procultura"/>
    <n v="0"/>
    <n v="0"/>
    <n v="0"/>
    <n v="0"/>
    <n v="485"/>
    <s v="Servicio de promoción de actividades culturales - Habitos de Lectura 10% Bibliotecas                                                                                          "/>
    <n v="0"/>
    <n v="61129258.310000002"/>
    <n v="0"/>
    <n v="0"/>
    <n v="0"/>
    <n v="0"/>
    <n v="61129258.310000002"/>
    <n v="0"/>
    <n v="0"/>
    <n v="0"/>
    <n v="0"/>
    <n v="61129258.310000002"/>
    <n v="0"/>
    <n v="0"/>
    <n v="0"/>
  </r>
  <r>
    <n v="33"/>
    <x v="8"/>
    <n v="3301"/>
    <x v="16"/>
    <x v="16"/>
    <n v="3301053"/>
    <s v="Servicio de promocion de actividades culturales                                                                                                  "/>
    <s v="2.3.2.02.02.009.3301053.16.88.325                  "/>
    <n v="325"/>
    <s v="RBA ESTAMPILLA PRO CULTURA                                              "/>
    <s v="PROPIOS"/>
    <s v="ANTERIOR"/>
    <s v="Estampilla Procultura"/>
    <n v="0"/>
    <n v="0"/>
    <n v="0"/>
    <n v="0"/>
    <n v="486"/>
    <s v="Servicio de promoción de actividades culturales                                                                                                                               "/>
    <n v="0"/>
    <n v="451224479.01999998"/>
    <n v="0"/>
    <n v="0"/>
    <n v="0"/>
    <n v="0"/>
    <n v="451224479.01999998"/>
    <n v="150000000"/>
    <n v="150000000"/>
    <n v="150000000"/>
    <n v="150000000"/>
    <n v="301224479.01999998"/>
    <n v="0"/>
    <n v="0"/>
    <n v="0"/>
  </r>
  <r>
    <n v="33"/>
    <x v="8"/>
    <n v="3301"/>
    <x v="16"/>
    <x v="16"/>
    <n v="3301054"/>
    <s v="Servicio de apoyo financiero al sector artistico y cultural                                                                                      "/>
    <s v="2.3.2.02.02.009.3301054.16.59.021                  "/>
    <n v="21"/>
    <s v="ESTAMPILLA PRO CULTURA                                                  "/>
    <s v="PROPIOS"/>
    <s v="ACTUAL"/>
    <s v="Estampilla Procultura"/>
    <n v="0.05"/>
    <n v="0.05"/>
    <n v="0.05"/>
    <n v="0.05"/>
    <n v="441"/>
    <s v="Servicio de apoyo financiero al sector artístico y cultural - Beeps                                                                                                           "/>
    <n v="50067746.280000001"/>
    <n v="0"/>
    <n v="0"/>
    <n v="0"/>
    <n v="0"/>
    <n v="0"/>
    <n v="50067746.280000001"/>
    <n v="0"/>
    <n v="0"/>
    <n v="0"/>
    <n v="0"/>
    <n v="50067746.280000001"/>
    <n v="52571133.594000004"/>
    <n v="55199690.273700006"/>
    <n v="57959674.787385009"/>
  </r>
  <r>
    <n v="33"/>
    <x v="8"/>
    <n v="3301"/>
    <x v="16"/>
    <x v="16"/>
    <n v="3301054"/>
    <s v="Servicio de apoyo financiero al sector artistico y cultural                                                                                      "/>
    <s v="2.3.2.02.02.009.3301054.16.89.325                  "/>
    <n v="325"/>
    <s v="RBA ESTAMPILLA PRO CULTURA                                              "/>
    <s v="PROPIOS"/>
    <s v="ANTERIOR"/>
    <s v="Estampilla Procultura"/>
    <n v="0"/>
    <n v="0"/>
    <n v="0"/>
    <n v="0"/>
    <n v="487"/>
    <s v="Servicio de apoyo financiero al sector artístico y cultural - Beeps                                                                                                           "/>
    <n v="0"/>
    <n v="214922707.09999999"/>
    <n v="0"/>
    <n v="0"/>
    <n v="0"/>
    <n v="0"/>
    <n v="214922707.09999999"/>
    <n v="152688091.33000001"/>
    <n v="0"/>
    <n v="0"/>
    <n v="0"/>
    <n v="62234615.770000003"/>
    <n v="0"/>
    <n v="0"/>
    <n v="0"/>
  </r>
  <r>
    <n v="33"/>
    <x v="8"/>
    <n v="3301"/>
    <x v="16"/>
    <x v="16"/>
    <n v="3301068"/>
    <s v="Servicio de mantenimiento de infraestructura cultural                                                                                            "/>
    <s v="2.3.2.02.02.005.3301068.16.09.359                  "/>
    <n v="359"/>
    <s v="RBA MINCULTURA                                                          "/>
    <s v="OTRAS"/>
    <s v="ANTERIOR"/>
    <s v="Otros"/>
    <n v="0"/>
    <n v="0"/>
    <n v="0"/>
    <n v="0"/>
    <n v="489"/>
    <s v="Servicio de mantenimiento de infraestructura cultural                                                                                                                         "/>
    <n v="0"/>
    <n v="10713303.43"/>
    <n v="0"/>
    <n v="0"/>
    <n v="0"/>
    <n v="0"/>
    <n v="10713303.43"/>
    <n v="0"/>
    <n v="0"/>
    <n v="0"/>
    <n v="0"/>
    <n v="10713303.43"/>
    <n v="0"/>
    <n v="0"/>
    <n v="0"/>
  </r>
  <r>
    <n v="33"/>
    <x v="8"/>
    <n v="3301"/>
    <x v="16"/>
    <x v="16"/>
    <n v="3301068"/>
    <s v="Servicio de mantenimiento de infraestructura cultural                                                                                            "/>
    <s v="2.3.2.02.02.009.3301068.16.60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42"/>
    <s v="Servicio de mantenimiento de infraestructura cultural                                                                                                                         "/>
    <n v="3265941383.8000002"/>
    <n v="0"/>
    <n v="0"/>
    <n v="0"/>
    <n v="0"/>
    <n v="0"/>
    <n v="3265941383.8000002"/>
    <n v="0"/>
    <n v="0"/>
    <n v="0"/>
    <n v="0"/>
    <n v="3265941383.8000002"/>
    <n v="3429238452.9900002"/>
    <n v="3600700375.6395006"/>
    <n v="3780735394.4214759"/>
  </r>
  <r>
    <n v="33"/>
    <x v="8"/>
    <n v="3301"/>
    <x v="16"/>
    <x v="16"/>
    <n v="3301068"/>
    <s v="Servicio de mantenimiento de infraestructura cultural                                                                                            "/>
    <s v="2.3.2.02.02.009.3301068.16.61.025                  "/>
    <n v="25"/>
    <s v="PARTICIPACIÓN DE LA CONTRIBUCIÓN PARAFISCAL CULTURAL                    "/>
    <s v="OTRAS"/>
    <s v="ACTUAL"/>
    <s v="Otros"/>
    <n v="0"/>
    <n v="0"/>
    <n v="0"/>
    <n v="0"/>
    <n v="443"/>
    <s v="Servicio de mantenimiento de infraestructura cultural                                                                                                                         "/>
    <n v="10000000"/>
    <n v="0"/>
    <n v="0"/>
    <n v="0"/>
    <n v="0"/>
    <n v="0"/>
    <n v="10000000"/>
    <n v="0"/>
    <n v="0"/>
    <n v="0"/>
    <n v="0"/>
    <n v="10000000"/>
    <n v="10000000"/>
    <n v="10000000"/>
    <n v="10000000"/>
  </r>
  <r>
    <n v="33"/>
    <x v="8"/>
    <n v="3301"/>
    <x v="16"/>
    <x v="16"/>
    <n v="3301087"/>
    <s v="Servicio de educacion informal en areas artisticas y culturales                                                                                  "/>
    <s v="2.3.2.02.02.008.3301087.16.18.022                  "/>
    <n v="22"/>
    <s v="SGP PG CULTURA                                                          "/>
    <s v="SGP"/>
    <s v="ACTUAL"/>
    <s v="SGP Cultura"/>
    <n v="0.06"/>
    <n v="7.0000000000000007E-2"/>
    <n v="7.0000000000000007E-2"/>
    <n v="7.0000000000000007E-2"/>
    <n v="344"/>
    <s v="Servicio de educacion informal en areas artisticas y culturales                                                                                                               "/>
    <n v="484163396.85000002"/>
    <n v="0"/>
    <n v="0"/>
    <n v="0"/>
    <n v="0"/>
    <n v="0"/>
    <n v="484163396.85000002"/>
    <n v="329274999"/>
    <n v="0"/>
    <n v="0"/>
    <n v="0"/>
    <n v="154888397.84999999"/>
    <n v="518054834.62950003"/>
    <n v="554318673.05356503"/>
    <n v="593120980.16731465"/>
  </r>
  <r>
    <n v="33"/>
    <x v="8"/>
    <n v="3301"/>
    <x v="16"/>
    <x v="16"/>
    <n v="3301087"/>
    <s v="Servicio de educacion informal en areas artisticas y culturales                                                                                  "/>
    <s v="2.3.2.02.02.008.3301087.16.58.324                  "/>
    <n v="324"/>
    <s v="RBA SGP PG CULTURA                                                      "/>
    <s v="SGP"/>
    <s v="ANTERIOR"/>
    <s v="SGP Cultura"/>
    <n v="0"/>
    <n v="0"/>
    <n v="0"/>
    <n v="0"/>
    <n v="488"/>
    <s v="Servicio de educacion informal en areas artisticas y culturales                                                                                                               "/>
    <n v="0"/>
    <n v="11416667"/>
    <n v="0"/>
    <n v="0"/>
    <n v="0"/>
    <n v="0"/>
    <n v="11416667"/>
    <n v="11416667"/>
    <n v="0"/>
    <n v="0"/>
    <n v="0"/>
    <n v="0"/>
    <n v="0"/>
    <n v="0"/>
    <n v="0"/>
  </r>
  <r>
    <n v="33"/>
    <x v="8"/>
    <n v="3301"/>
    <x v="16"/>
    <x v="16"/>
    <n v="3301098"/>
    <s v="Servicio de acceso a materiales de lectura                                                                                                       "/>
    <s v="2.3.2.02.02.008.3301098.16.19.021                  "/>
    <n v="21"/>
    <s v="ESTAMPILLA PRO CULTURA                                                  "/>
    <s v="PROPIOS"/>
    <s v="ACTUAL"/>
    <s v="Estampilla Procultura"/>
    <n v="0.05"/>
    <n v="0.05"/>
    <n v="0.05"/>
    <n v="0.05"/>
    <n v="345"/>
    <s v="Servicio de acceso a materiales de lectura - Bibliotecas                                                                                                                      "/>
    <n v="25033873.140000001"/>
    <n v="0"/>
    <n v="0"/>
    <n v="0"/>
    <n v="0"/>
    <n v="0"/>
    <n v="25033873.140000001"/>
    <n v="0"/>
    <n v="0"/>
    <n v="0"/>
    <n v="0"/>
    <n v="25033873.140000001"/>
    <n v="26285566.797000002"/>
    <n v="27599845.136850003"/>
    <n v="28979837.393692505"/>
  </r>
  <r>
    <n v="33"/>
    <x v="8"/>
    <n v="3301"/>
    <x v="16"/>
    <x v="16"/>
    <n v="3301098"/>
    <s v="Servicio de acceso a materiales de lectura                                                                                                       "/>
    <s v="2.3.2.02.02.008.3301098.16.57.325                  "/>
    <n v="325"/>
    <s v="RBA ESTAMPILLA PRO CULTURA                                              "/>
    <s v="PROPIOS"/>
    <s v="ANTERIOR"/>
    <s v="Estampilla Procultura"/>
    <n v="0"/>
    <n v="0"/>
    <n v="0"/>
    <n v="0"/>
    <n v="484"/>
    <s v="Servicio de acceso a materiales de lectura - Bibliotecas 10%                                                                                                                  "/>
    <n v="0"/>
    <n v="61129258.310000002"/>
    <n v="0"/>
    <n v="0"/>
    <n v="0"/>
    <n v="0"/>
    <n v="61129258.310000002"/>
    <n v="0"/>
    <n v="0"/>
    <n v="0"/>
    <n v="0"/>
    <n v="61129258.310000002"/>
    <n v="0"/>
    <n v="0"/>
    <n v="0"/>
  </r>
  <r>
    <n v="35"/>
    <x v="9"/>
    <n v="3502"/>
    <x v="17"/>
    <x v="17"/>
    <n v="3502004"/>
    <s v="Servicio de apoyo financiero para el mejoramiento de productos o procesos                                                                        "/>
    <s v="2.3.2.02.02.007.3502004.16.01.342                  "/>
    <n v="342"/>
    <s v="RBA RECURSOS PROPIOS                                                    "/>
    <s v="PROPIOS"/>
    <s v="ANTERIOR"/>
    <s v="Recursos Propios"/>
    <n v="0"/>
    <n v="0"/>
    <n v="0"/>
    <n v="0"/>
    <n v="580"/>
    <s v="Servicio de apoyo financiero para el mejoramiento de productos o procesos                                                                                                     "/>
    <n v="0"/>
    <n v="352154424"/>
    <n v="0"/>
    <n v="0"/>
    <n v="0"/>
    <n v="0"/>
    <n v="352154424"/>
    <n v="352154424"/>
    <n v="82505406"/>
    <n v="80189184"/>
    <n v="80189184"/>
    <n v="0"/>
    <n v="0"/>
    <n v="0"/>
    <n v="0"/>
  </r>
  <r>
    <n v="35"/>
    <x v="9"/>
    <n v="3502"/>
    <x v="17"/>
    <x v="17"/>
    <n v="3502046"/>
    <s v="Servicio de promocion turistica                                                                                                                  "/>
    <s v="2.3.2.02.02.008.3502046.16.20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46"/>
    <s v="Servicio de promoción turística                                                                                                                                               "/>
    <n v="30000000"/>
    <n v="0"/>
    <n v="0"/>
    <n v="651678164.50999999"/>
    <n v="0"/>
    <n v="0"/>
    <n v="681678164.50999999"/>
    <n v="30000000"/>
    <n v="30000000"/>
    <n v="0"/>
    <n v="0"/>
    <n v="651678164.50999999"/>
    <n v="715762072.73549998"/>
    <n v="751550176.37227499"/>
    <n v="789127685.19088876"/>
  </r>
  <r>
    <n v="35"/>
    <x v="9"/>
    <n v="3502"/>
    <x v="17"/>
    <x v="17"/>
    <n v="3502046"/>
    <s v="Servicio de promocion turistica                                                                                                                  "/>
    <s v="2.3.2.02.02.008.3502046.16.20.342                  "/>
    <n v="342"/>
    <s v="RBA RECURSOS PROPIOS                                                    "/>
    <s v="PROPIOS"/>
    <s v="ANTERIOR"/>
    <s v="Recursos Propios"/>
    <n v="0"/>
    <n v="0"/>
    <n v="0"/>
    <n v="0"/>
    <n v="599"/>
    <s v="Servicio de promoción turística                                                                                                                                               "/>
    <n v="0"/>
    <n v="0"/>
    <n v="0"/>
    <n v="40000000"/>
    <n v="0"/>
    <n v="0"/>
    <n v="40000000"/>
    <n v="40000000"/>
    <n v="0"/>
    <n v="0"/>
    <n v="0"/>
    <n v="0"/>
    <n v="0"/>
    <n v="0"/>
    <n v="0"/>
  </r>
  <r>
    <n v="35"/>
    <x v="9"/>
    <n v="3502"/>
    <x v="17"/>
    <x v="17"/>
    <n v="3502046"/>
    <s v="Servicio de promocion turistica                                                                                                                  "/>
    <s v="2.3.2.02.02.008.3502046.16.2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47"/>
    <s v="Servicio de promoción turística                                                                                                                                               "/>
    <n v="25000000"/>
    <n v="0"/>
    <n v="0"/>
    <n v="0"/>
    <n v="0"/>
    <n v="0"/>
    <n v="25000000"/>
    <n v="1500000"/>
    <n v="1500000"/>
    <n v="0"/>
    <n v="0"/>
    <n v="23500000"/>
    <n v="26750000"/>
    <n v="28622500"/>
    <n v="30626075"/>
  </r>
  <r>
    <n v="35"/>
    <x v="9"/>
    <n v="3502"/>
    <x v="17"/>
    <x v="17"/>
    <n v="3502046"/>
    <s v="Servicio de promocion turistica                                                                                                                  "/>
    <s v="2.3.2.02.02.008.3502046.16.85.342                  "/>
    <n v="342"/>
    <s v="RBA RECURSOS PROPIOS                                                    "/>
    <s v="PROPIOS"/>
    <s v="ANTERIOR"/>
    <s v="Recursos Propios"/>
    <n v="0"/>
    <n v="0"/>
    <n v="0"/>
    <n v="0"/>
    <n v="585"/>
    <s v="Servicio de promoción turística - Promocion de productos turísticos y del bordado                                                                                             "/>
    <n v="0"/>
    <n v="40000000"/>
    <n v="0"/>
    <n v="0"/>
    <n v="0"/>
    <n v="0"/>
    <n v="40000000"/>
    <n v="40000000"/>
    <n v="40000000"/>
    <n v="40000000"/>
    <n v="0"/>
    <n v="0"/>
    <n v="0"/>
    <n v="0"/>
    <n v="0"/>
  </r>
  <r>
    <n v="35"/>
    <x v="9"/>
    <n v="3502"/>
    <x v="17"/>
    <x v="17"/>
    <n v="3502114"/>
    <s v="Equipamientos turisticos dotados                                                                                                                 "/>
    <s v="2.3.2.01.01.005.02.01.3502114.16.01.344            "/>
    <n v="344"/>
    <s v="RBA SGP 42% LIBRE DESTINACIÓN                                           "/>
    <s v="SGP"/>
    <s v="ANTERIOR"/>
    <s v="SGP PG (Libre Destinación)"/>
    <n v="0"/>
    <n v="0"/>
    <n v="0"/>
    <n v="0"/>
    <n v="557"/>
    <s v="Equipamientos turísticos dotados                                                                                                                                              "/>
    <n v="0"/>
    <n v="559743.26"/>
    <n v="0"/>
    <n v="0"/>
    <n v="0"/>
    <n v="0"/>
    <n v="559743.26"/>
    <n v="559743.26"/>
    <n v="0"/>
    <n v="0"/>
    <n v="0"/>
    <n v="0"/>
    <n v="0"/>
    <n v="0"/>
    <n v="0"/>
  </r>
  <r>
    <n v="35"/>
    <x v="9"/>
    <n v="3502"/>
    <x v="17"/>
    <x v="17"/>
    <n v="3502114"/>
    <s v="Equipamientos turisticos dotados                                                                                                                 "/>
    <s v="2.3.2.01.01.005.02.01.3502114.16.02.503            "/>
    <n v="503"/>
    <s v="RB INGRESOS CORRIENTES O CAPITAL DE LIBRE DESTINACION                   "/>
    <s v="PROPIOS"/>
    <s v="ANTERIOR"/>
    <s v="Recursos Propios"/>
    <n v="0"/>
    <n v="0"/>
    <n v="0"/>
    <n v="0"/>
    <n v="558"/>
    <s v="Equipamientos turísticos dotados                                                                                                                                              "/>
    <n v="0"/>
    <n v="299440256.74000001"/>
    <n v="0"/>
    <n v="0"/>
    <n v="0"/>
    <n v="0"/>
    <n v="299440256.74000001"/>
    <n v="299440256.74000001"/>
    <n v="0"/>
    <n v="0"/>
    <n v="0"/>
    <n v="0"/>
    <n v="0"/>
    <n v="0"/>
    <n v="0"/>
  </r>
  <r>
    <n v="36"/>
    <x v="10"/>
    <n v="3602"/>
    <x v="18"/>
    <x v="18"/>
    <n v="3602013"/>
    <s v="Servicio de gestion para el emprendimiento                                                                                                       "/>
    <s v="2.3.2.02.02.008.3602013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600"/>
    <s v="Servicio de gestión para el emprendimiento                                                                                                                                    "/>
    <n v="0"/>
    <n v="0"/>
    <n v="0"/>
    <n v="70000000"/>
    <n v="0"/>
    <n v="0"/>
    <n v="70000000"/>
    <n v="40000000"/>
    <n v="0"/>
    <n v="0"/>
    <n v="0"/>
    <n v="30000000"/>
    <n v="73500000"/>
    <n v="77175000"/>
    <n v="81033750"/>
  </r>
  <r>
    <n v="36"/>
    <x v="10"/>
    <n v="3602"/>
    <x v="18"/>
    <x v="18"/>
    <n v="3602013"/>
    <s v="Servicio de gestion para el emprendimiento                                                                                                       "/>
    <s v="2.3.2.02.02.008.3602013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08"/>
    <s v="Servicio de gestión para el emprendimiento                                                                                                                                    "/>
    <n v="0"/>
    <n v="0"/>
    <n v="0"/>
    <n v="32000000"/>
    <n v="0"/>
    <n v="0"/>
    <n v="32000000"/>
    <n v="0"/>
    <n v="0"/>
    <n v="0"/>
    <n v="0"/>
    <n v="32000000"/>
    <n v="34240000"/>
    <n v="36636800"/>
    <n v="39201376"/>
  </r>
  <r>
    <n v="36"/>
    <x v="10"/>
    <n v="3602"/>
    <x v="18"/>
    <x v="18"/>
    <n v="3602013"/>
    <s v="Servicio de gestion para el emprendimiento                                                                                                       "/>
    <s v="2.3.2.02.02.008.3602013.16.22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48"/>
    <s v="Servicio de gestion para el emprendimiento                                                                                                                                    "/>
    <n v="10000000"/>
    <n v="0"/>
    <n v="0"/>
    <n v="45000000"/>
    <n v="10000000"/>
    <n v="0"/>
    <n v="45000000"/>
    <n v="0"/>
    <n v="0"/>
    <n v="0"/>
    <n v="0"/>
    <n v="45000000"/>
    <n v="47250000"/>
    <n v="49612500"/>
    <n v="52093125"/>
  </r>
  <r>
    <n v="36"/>
    <x v="10"/>
    <n v="3602"/>
    <x v="18"/>
    <x v="18"/>
    <n v="3602027"/>
    <s v="Servicio de apoyo al fortalecimiento de politicas publicas para la generacion y formalizacion del empleo en el marco del trabajo decente         "/>
    <s v="2.3.2.02.02.008.3602027.16.76.342                  "/>
    <n v="342"/>
    <s v="RBA RECURSOS PROPIOS                                                    "/>
    <s v="PROPIOS"/>
    <s v="ANTERIOR"/>
    <s v="Recursos Propios"/>
    <n v="0"/>
    <n v="0"/>
    <n v="0"/>
    <n v="0"/>
    <n v="569"/>
    <s v="Servicio de apoyo al fortalecimiento de políticas públicas para la generación y formalización del empleo en el marco del trabajo decente                                      "/>
    <n v="0"/>
    <n v="100000000"/>
    <n v="0"/>
    <n v="0"/>
    <n v="0"/>
    <n v="0"/>
    <n v="100000000"/>
    <n v="0"/>
    <n v="0"/>
    <n v="0"/>
    <n v="0"/>
    <n v="100000000"/>
    <n v="0"/>
    <n v="0"/>
    <n v="0"/>
  </r>
  <r>
    <n v="39"/>
    <x v="11"/>
    <n v="3904"/>
    <x v="19"/>
    <x v="19"/>
    <n v="3904021"/>
    <s v="Servicios de apoyo para la Gestion del Conocimiento en Cultura y Apropiacion Social de la Ciencia, la Tecnologia y la Innovacion                 "/>
    <s v="2.3.2.02.02.009.3904021.16.62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44"/>
    <s v="Servicios de apoyo para la Gestión del Conocimiento en Cultura y Apropiación Social de la Ciencia, la Tecnología y la Innovación                                              "/>
    <n v="10000000"/>
    <n v="0"/>
    <n v="0"/>
    <n v="45000000"/>
    <n v="10000000"/>
    <n v="0"/>
    <n v="45000000"/>
    <n v="0"/>
    <n v="0"/>
    <n v="0"/>
    <n v="0"/>
    <n v="45000000"/>
    <n v="47250000"/>
    <n v="49612500"/>
    <n v="52093125"/>
  </r>
  <r>
    <n v="40"/>
    <x v="12"/>
    <n v="4001"/>
    <x v="20"/>
    <x v="20"/>
    <n v="4001002"/>
    <s v="Servicio de asistencia tecnica en proyectos de Vivienda                                                                                          "/>
    <s v="2.3.2.02.02.008.4001002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78"/>
    <s v="Servicio de asistencia técnica en proyectos de Vivienda                                                                                                                       "/>
    <n v="0"/>
    <n v="0"/>
    <n v="0"/>
    <n v="300000000"/>
    <n v="0"/>
    <n v="0"/>
    <n v="300000000"/>
    <n v="300000000"/>
    <n v="300000000"/>
    <n v="300000000"/>
    <n v="300000000"/>
    <n v="0"/>
    <n v="315000000"/>
    <n v="330750000"/>
    <n v="347287500"/>
  </r>
  <r>
    <n v="40"/>
    <x v="12"/>
    <n v="4001"/>
    <x v="20"/>
    <x v="20"/>
    <n v="4001032"/>
    <s v="Servicio de apoyo financiero para mejoramiento de vivienda                                                                                       "/>
    <s v="2.3.2.02.02.009.4001032.16.115.342                 "/>
    <n v="342"/>
    <s v="RBA RECURSOS PROPIOS                                                    "/>
    <s v="PROPIOS"/>
    <s v="ANTERIOR"/>
    <s v="Recursos Propios"/>
    <n v="0"/>
    <n v="0"/>
    <n v="0"/>
    <n v="0"/>
    <n v="565"/>
    <s v="Servicio de apoyo financiero para mejoramiento de vivienda                                                                                                                    "/>
    <n v="0"/>
    <n v="200000000"/>
    <n v="0"/>
    <n v="0"/>
    <n v="0"/>
    <n v="0"/>
    <n v="200000000"/>
    <n v="0"/>
    <n v="0"/>
    <n v="0"/>
    <n v="0"/>
    <n v="200000000"/>
    <n v="0"/>
    <n v="0"/>
    <n v="0"/>
  </r>
  <r>
    <n v="40"/>
    <x v="12"/>
    <n v="4002"/>
    <x v="21"/>
    <x v="21"/>
    <n v="4002013"/>
    <s v="Servicio de apoyo financiero para el Mejoramiento integral de barrios                                                                            "/>
    <s v="2.3.2.02.02.005.4002013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73"/>
    <s v="Servicio de apoyo financiero para el Mejoramiento integral de barrios                                                                                                         "/>
    <n v="200417941"/>
    <n v="0"/>
    <n v="0"/>
    <n v="0"/>
    <n v="0"/>
    <n v="0"/>
    <n v="200417941"/>
    <n v="200417941"/>
    <n v="0"/>
    <n v="0"/>
    <n v="0"/>
    <n v="0"/>
    <n v="210438838.05000001"/>
    <n v="220960779.95250002"/>
    <n v="232008818.95012504"/>
  </r>
  <r>
    <n v="40"/>
    <x v="12"/>
    <n v="4002"/>
    <x v="21"/>
    <x v="21"/>
    <n v="4002019"/>
    <s v="Espacio publico construido                                                                                                                       "/>
    <s v="2.3.2.02.02.005.4002019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16"/>
    <s v="Espacio publico construido                                                                                                                                                    "/>
    <n v="944582059"/>
    <n v="0"/>
    <n v="0"/>
    <n v="0"/>
    <n v="0"/>
    <n v="0"/>
    <n v="944582059"/>
    <n v="374582059"/>
    <n v="0"/>
    <n v="0"/>
    <n v="0"/>
    <n v="570000000"/>
    <n v="991811161.95000005"/>
    <n v="1041401720.0475001"/>
    <n v="1093471806.0498753"/>
  </r>
  <r>
    <n v="40"/>
    <x v="12"/>
    <n v="4002"/>
    <x v="21"/>
    <x v="21"/>
    <n v="4002019"/>
    <s v="Espacio publico construido                                                                                                                       "/>
    <s v="2.3.2.02.02.005.4002019.16.01.027                  "/>
    <n v="27"/>
    <s v="RECURSOS PROPIOS FORSOZA INVERSION TRANSITO                             "/>
    <s v="OTRAS"/>
    <s v="ACTUAL"/>
    <s v="Otros"/>
    <n v="0.05"/>
    <n v="0.05"/>
    <n v="0.05"/>
    <n v="0.05"/>
    <n v="472"/>
    <s v="Espacio publico construido                                                                                                                                                    "/>
    <n v="766729473"/>
    <n v="0"/>
    <n v="0"/>
    <n v="0"/>
    <n v="0"/>
    <n v="0"/>
    <n v="766729473"/>
    <n v="766729473"/>
    <n v="0"/>
    <n v="0"/>
    <n v="0"/>
    <n v="0"/>
    <n v="805065946.64999998"/>
    <n v="845319243.98249996"/>
    <n v="887585206.18162501"/>
  </r>
  <r>
    <n v="40"/>
    <x v="12"/>
    <n v="4002"/>
    <x v="21"/>
    <x v="21"/>
    <n v="4002020"/>
    <s v="Espacio publico adecuado                                                                                                                         "/>
    <s v="2.3.2.02.02.005.4002020.16.04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23"/>
    <s v="Espacio público adecuado                                                                                                                                                      "/>
    <n v="2328212777"/>
    <n v="0"/>
    <n v="0"/>
    <n v="0"/>
    <n v="0"/>
    <n v="0"/>
    <n v="2328212777"/>
    <n v="1728212777"/>
    <n v="0"/>
    <n v="0"/>
    <n v="0"/>
    <n v="600000000"/>
    <n v="2444623415.8499999"/>
    <n v="2566854586.6424999"/>
    <n v="2695197315.9746251"/>
  </r>
  <r>
    <n v="40"/>
    <x v="12"/>
    <n v="4002"/>
    <x v="21"/>
    <x v="21"/>
    <n v="4002020"/>
    <s v="Espacio publico adecuado                                                                                                                         "/>
    <s v="2.3.2.02.02.005.4002020.54290.16.14.501            "/>
    <n v="501"/>
    <s v="RB DEL CREDITO INTERNO                                                  "/>
    <s v="OTRAS"/>
    <s v="ANTERIOR"/>
    <s v="Otros"/>
    <n v="0"/>
    <n v="0"/>
    <n v="0"/>
    <n v="0"/>
    <n v="554"/>
    <s v="Espacio público adecuado                                                                                                                                                      "/>
    <n v="0"/>
    <n v="3212539.44"/>
    <n v="0"/>
    <n v="0"/>
    <n v="0"/>
    <n v="0"/>
    <n v="3212539.44"/>
    <n v="0"/>
    <n v="0"/>
    <n v="0"/>
    <n v="0"/>
    <n v="3212539.44"/>
    <n v="0"/>
    <n v="0"/>
    <n v="0"/>
  </r>
  <r>
    <n v="40"/>
    <x v="12"/>
    <n v="4003"/>
    <x v="22"/>
    <x v="22"/>
    <n v="4003017"/>
    <s v="Acueductos optimizados                                                                                                                           "/>
    <s v="2.3.2.02.02.005.4003017.16.05.040                  "/>
    <n v="40"/>
    <s v="SGP AGUA POTABLE Y SANEAMIENTO BASICO                                   "/>
    <s v="SGP"/>
    <s v="ACTUAL"/>
    <s v="SGP APSB "/>
    <n v="0.06"/>
    <n v="7.0000000000000007E-2"/>
    <n v="7.0000000000000007E-2"/>
    <n v="7.0000000000000007E-2"/>
    <n v="324"/>
    <s v="Acueductos optimizados                                                                                                                                                        "/>
    <n v="792436463.35000002"/>
    <n v="0"/>
    <n v="0"/>
    <n v="0"/>
    <n v="0"/>
    <n v="0"/>
    <n v="792436463.35000002"/>
    <n v="0"/>
    <n v="0"/>
    <n v="0"/>
    <n v="0"/>
    <n v="792436463.35000002"/>
    <n v="847907015.78450012"/>
    <n v="907260506.88941514"/>
    <n v="970768742.3716743"/>
  </r>
  <r>
    <n v="40"/>
    <x v="12"/>
    <n v="4003"/>
    <x v="22"/>
    <x v="22"/>
    <n v="4003017"/>
    <s v="Acueductos optimizados                                                                                                                           "/>
    <s v="2.3.2.02.02.005.4003017.16.06.124                  "/>
    <n v="124"/>
    <s v="TRANSPORTE POR GASODUCTOS                                               "/>
    <s v="OTRAS"/>
    <s v="ACTUAL"/>
    <s v="Otros"/>
    <n v="0.05"/>
    <n v="0.05"/>
    <n v="0.05"/>
    <n v="0.05"/>
    <n v="325"/>
    <s v="Acueductos optimizados                                                                                                                                                        "/>
    <n v="101745000"/>
    <n v="0"/>
    <n v="0"/>
    <n v="0"/>
    <n v="0"/>
    <n v="0"/>
    <n v="101745000"/>
    <n v="0"/>
    <n v="0"/>
    <n v="0"/>
    <n v="0"/>
    <n v="101745000"/>
    <n v="106832250"/>
    <n v="112173862.5"/>
    <n v="117782555.625"/>
  </r>
  <r>
    <n v="40"/>
    <x v="12"/>
    <n v="4003"/>
    <x v="22"/>
    <x v="22"/>
    <n v="4003017"/>
    <s v="Acueductos optimizados                                                                                                                           "/>
    <s v="2.3.2.02.02.005.4003017.16.13.363                  "/>
    <n v="363"/>
    <s v="RBA TRANSFERENCIAS SECTOR ELECTRICO                                     "/>
    <s v="OTRAS"/>
    <s v="ANTERIOR"/>
    <s v="Otros"/>
    <n v="0"/>
    <n v="0"/>
    <n v="0"/>
    <n v="0"/>
    <n v="542"/>
    <s v="Acueductos optimizados                                                                                                                                                        "/>
    <n v="0"/>
    <n v="30556432"/>
    <n v="0"/>
    <n v="0"/>
    <n v="0"/>
    <n v="0"/>
    <n v="30556432"/>
    <n v="0"/>
    <n v="0"/>
    <n v="0"/>
    <n v="0"/>
    <n v="30556432"/>
    <n v="0"/>
    <n v="0"/>
    <n v="0"/>
  </r>
  <r>
    <n v="40"/>
    <x v="12"/>
    <n v="4003"/>
    <x v="22"/>
    <x v="22"/>
    <n v="4003018"/>
    <s v="Alcantarillados construidos                                                                                                                      "/>
    <s v="2.3.2.02.02.005.4003018.16.15.342                  "/>
    <n v="342"/>
    <s v="RBA RECURSOS PROPIOS                                                    "/>
    <s v="PROPIOS"/>
    <s v="ANTERIOR"/>
    <s v="Recursos Propios"/>
    <n v="0"/>
    <n v="0"/>
    <n v="0"/>
    <n v="0"/>
    <n v="574"/>
    <s v="Alcantarillados construidos - (PTAR)                                                                                                                                          "/>
    <n v="0"/>
    <n v="126100000"/>
    <n v="0"/>
    <n v="0"/>
    <n v="0"/>
    <n v="0"/>
    <n v="126100000"/>
    <n v="126100000"/>
    <n v="0"/>
    <n v="0"/>
    <n v="0"/>
    <n v="0"/>
    <n v="0"/>
    <n v="0"/>
    <n v="0"/>
  </r>
  <r>
    <n v="40"/>
    <x v="12"/>
    <n v="4003"/>
    <x v="22"/>
    <x v="22"/>
    <n v="4003018"/>
    <s v="Alcantarillados construidos                                                                                                                      "/>
    <s v="2.3.2.02.02.008.4003018.16.15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598"/>
    <s v="Alcantarillados construidos - (PTAR)                                                                                                                                          "/>
    <n v="0"/>
    <n v="0"/>
    <n v="0"/>
    <n v="110000"/>
    <n v="0"/>
    <n v="0"/>
    <n v="110000"/>
    <n v="110000"/>
    <n v="0"/>
    <n v="0"/>
    <n v="0"/>
    <n v="0"/>
    <n v="115500"/>
    <n v="121275"/>
    <n v="127338.75"/>
  </r>
  <r>
    <n v="40"/>
    <x v="12"/>
    <n v="4003"/>
    <x v="22"/>
    <x v="22"/>
    <n v="4003022"/>
    <s v="Servicios de implementacion del Plan de Gestion Integral de Residuos Solidos PGIRS                                                               "/>
    <s v="2.3.2.02.02.008.4003022.16.67.357                  "/>
    <n v="357"/>
    <s v="RBA INCENTIVO APROVECHAMIENTO RESIDUOS SOLIDOS                          "/>
    <s v="OTRAS"/>
    <s v="ANTERIOR"/>
    <s v="Otros"/>
    <n v="0"/>
    <n v="0"/>
    <n v="0"/>
    <n v="0"/>
    <n v="541"/>
    <s v="Servicios de implementación del Plan de Gestión Integral de Residuos Solidos PGIRS                                                                                            "/>
    <n v="0"/>
    <n v="697239357.90999997"/>
    <n v="0"/>
    <n v="0"/>
    <n v="0"/>
    <n v="0"/>
    <n v="697239357.90999997"/>
    <n v="0"/>
    <n v="0"/>
    <n v="0"/>
    <n v="0"/>
    <n v="697239357.90999997"/>
    <n v="0"/>
    <n v="0"/>
    <n v="0"/>
  </r>
  <r>
    <n v="40"/>
    <x v="12"/>
    <n v="4003"/>
    <x v="22"/>
    <x v="22"/>
    <n v="4003047"/>
    <s v="Servicio de apoyo financiero para subsidios al consumo en los servicios publicos domiciliarios                                                   "/>
    <s v="2.3.3.01.02.004.01.4003047.16.01.040               "/>
    <n v="40"/>
    <s v="SGP AGUA POTABLE Y SANEAMIENTO BASICO                                   "/>
    <s v="SGP"/>
    <s v="ACTUAL"/>
    <s v="SGP APSB"/>
    <n v="0.06"/>
    <n v="7.0000000000000007E-2"/>
    <n v="7.0000000000000007E-2"/>
    <n v="7.0000000000000007E-2"/>
    <n v="470"/>
    <s v="Servicio de apoyo financiero para subsidios al consumo en los servicios públicos domiciliarios (Acueducto)                                                                    "/>
    <n v="775980128"/>
    <n v="0"/>
    <n v="0"/>
    <n v="0"/>
    <n v="0"/>
    <n v="0"/>
    <n v="775980128"/>
    <n v="775980128"/>
    <n v="0"/>
    <n v="0"/>
    <n v="0"/>
    <n v="0"/>
    <n v="830298736.96000004"/>
    <n v="888419648.54720008"/>
    <n v="950609023.94550419"/>
  </r>
  <r>
    <n v="40"/>
    <x v="12"/>
    <n v="4003"/>
    <x v="22"/>
    <x v="22"/>
    <n v="4003047"/>
    <s v="Servicio de apoyo financiero para subsidios al consumo en los servicios publicos domiciliarios                                                   "/>
    <s v="2.3.3.01.02.004.01.4003047.16.02.318               "/>
    <n v="318"/>
    <s v="RBA SGP AGUA POTABLE Y SANEAMIENTO BASICO                               "/>
    <s v="SGP"/>
    <s v="ANTERIOR"/>
    <s v="SGP APSB"/>
    <n v="0"/>
    <n v="0"/>
    <n v="0"/>
    <n v="0"/>
    <n v="552"/>
    <s v="Servicio de apoyo financiero para subsidios al consumo en los servicios públicos domiciliarios (Acueducto)                                                                    "/>
    <n v="0"/>
    <n v="6023672.5800000001"/>
    <n v="0"/>
    <n v="0"/>
    <n v="0"/>
    <n v="0"/>
    <n v="6023672.5800000001"/>
    <n v="0"/>
    <n v="0"/>
    <n v="0"/>
    <n v="0"/>
    <n v="6023672.5800000001"/>
    <n v="0"/>
    <n v="0"/>
    <n v="0"/>
  </r>
  <r>
    <n v="40"/>
    <x v="12"/>
    <n v="4003"/>
    <x v="22"/>
    <x v="22"/>
    <n v="4003047"/>
    <s v="Servicio de apoyo financiero para subsidios al consumo en los servicios publicos domiciliarios                                                   "/>
    <s v="2.3.3.01.02.004.02.4003047.16.92.040               "/>
    <n v="40"/>
    <s v="SGP AGUA POTABLE Y SANEAMIENTO BASICO                                   "/>
    <s v="SGP"/>
    <s v="ACTUAL"/>
    <s v="SGP APSB"/>
    <n v="0.06"/>
    <n v="7.0000000000000007E-2"/>
    <n v="7.0000000000000007E-2"/>
    <n v="7.0000000000000007E-2"/>
    <n v="471"/>
    <s v="Servicio de apoyo financiero para subsidios al consumo en los servicios públicos domiciliarios (aAlcantarillado)                                                              "/>
    <n v="869069345"/>
    <n v="0"/>
    <n v="0"/>
    <n v="0"/>
    <n v="0"/>
    <n v="0"/>
    <n v="869069345"/>
    <n v="869069345"/>
    <n v="0"/>
    <n v="0"/>
    <n v="0"/>
    <n v="0"/>
    <n v="929904199.1500001"/>
    <n v="994997493.09050012"/>
    <n v="1064647317.6068351"/>
  </r>
  <r>
    <n v="40"/>
    <x v="12"/>
    <n v="4003"/>
    <x v="22"/>
    <x v="22"/>
    <n v="4003047"/>
    <s v="Servicio de apoyo financiero para subsidios al consumo en los servicios publicos domiciliarios                                                   "/>
    <s v="2.3.3.01.02.004.02.4003047.2.16.02.318             "/>
    <n v="318"/>
    <s v="RBA SGP AGUA POTABLE Y SANEAMIENTO BASICO                               "/>
    <s v="SGP"/>
    <s v="ANTERIOR"/>
    <s v="SGP APSB"/>
    <n v="0"/>
    <n v="0"/>
    <n v="0"/>
    <n v="0"/>
    <n v="591"/>
    <s v="Servicio de apoyo financiero para subsidios al consumo en los servicios públicos domiciliarios (aAlcantarillado)                                                              "/>
    <n v="0"/>
    <n v="6023672.5800000001"/>
    <n v="0"/>
    <n v="0"/>
    <n v="0"/>
    <n v="0"/>
    <n v="6023672.5800000001"/>
    <n v="0"/>
    <n v="0"/>
    <n v="0"/>
    <n v="0"/>
    <n v="6023672.5800000001"/>
    <n v="0"/>
    <n v="0"/>
    <n v="0"/>
  </r>
  <r>
    <n v="41"/>
    <x v="13"/>
    <n v="4101"/>
    <x v="23"/>
    <x v="23"/>
    <n v="4101025"/>
    <s v="Servicio de ayuda y atencion humanitaria                                                                                                         "/>
    <s v="2.3.2.02.02.008.4101025.16.23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49"/>
    <s v="Servicio de ayuda y atención humanitaria                                                                                                                                      "/>
    <n v="10000000"/>
    <n v="0"/>
    <n v="0"/>
    <n v="0"/>
    <n v="0"/>
    <n v="0"/>
    <n v="10000000"/>
    <n v="0"/>
    <n v="0"/>
    <n v="0"/>
    <n v="0"/>
    <n v="10000000"/>
    <n v="10500000"/>
    <n v="11025000"/>
    <n v="11576250"/>
  </r>
  <r>
    <n v="41"/>
    <x v="13"/>
    <n v="4101"/>
    <x v="23"/>
    <x v="23"/>
    <n v="4101031"/>
    <s v="Servicios de implementacionde medidas de satisfaccion y acompañamiento a las victimas del conflicto armado                                       "/>
    <s v="2.3.2.02.02.008.4101031.16.24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50"/>
    <s v="Servicios de implementaciónde medidas de satisfacción y acompañamiento a las víctimas del conflicto armado                                                                    "/>
    <n v="5000000"/>
    <n v="0"/>
    <n v="0"/>
    <n v="5000000"/>
    <n v="0"/>
    <n v="0"/>
    <n v="10000000"/>
    <n v="8000000"/>
    <n v="0"/>
    <n v="0"/>
    <n v="0"/>
    <n v="2000000"/>
    <n v="10500000"/>
    <n v="11025000"/>
    <n v="11576250"/>
  </r>
  <r>
    <n v="41"/>
    <x v="13"/>
    <n v="4101"/>
    <x v="23"/>
    <x v="23"/>
    <n v="4101038"/>
    <s v="Servicio de asistencia tecnica para la participacion de las victimas                                                                             "/>
    <s v="2.3.2.02.02.008.4101038.16.25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51"/>
    <s v="Servicio de asistencia técnica para la participación de las víctimas                                                                                                          "/>
    <n v="55000000"/>
    <n v="0"/>
    <n v="0"/>
    <n v="0"/>
    <n v="0"/>
    <n v="0"/>
    <n v="55000000"/>
    <n v="44000000"/>
    <n v="0"/>
    <n v="0"/>
    <n v="0"/>
    <n v="11000000"/>
    <n v="58850000"/>
    <n v="62969500"/>
    <n v="67377365"/>
  </r>
  <r>
    <n v="41"/>
    <x v="13"/>
    <n v="4101"/>
    <x v="23"/>
    <x v="23"/>
    <n v="4101046"/>
    <s v="Documentos de diagnostico y/o caracterizacion del daño colectivo                                                                                 "/>
    <s v="2.3.2.02.02.008.4101046.16.26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52"/>
    <s v="Documentos de diagnóstico y/o caracterización del daño colectivo                                                                                                              "/>
    <n v="5000000"/>
    <n v="0"/>
    <n v="0"/>
    <n v="0"/>
    <n v="0"/>
    <n v="0"/>
    <n v="5000000"/>
    <n v="0"/>
    <n v="0"/>
    <n v="0"/>
    <n v="0"/>
    <n v="5000000"/>
    <n v="5350000"/>
    <n v="5724500"/>
    <n v="6125215"/>
  </r>
  <r>
    <n v="41"/>
    <x v="13"/>
    <n v="4101"/>
    <x v="23"/>
    <x v="23"/>
    <n v="4101073"/>
    <s v="Servicio de apoyo para la generacion de ingresos                                                                                                 "/>
    <s v="2.3.2.02.02.008.4101073.16.27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53"/>
    <s v="Servicio de apoyo para la generación de ingresos                                                                                                                              "/>
    <n v="5000000"/>
    <n v="0"/>
    <n v="0"/>
    <n v="0"/>
    <n v="5000000"/>
    <n v="0"/>
    <n v="0"/>
    <n v="0"/>
    <n v="0"/>
    <n v="0"/>
    <n v="0"/>
    <n v="0"/>
    <n v="0"/>
    <n v="0"/>
    <n v="0"/>
  </r>
  <r>
    <n v="41"/>
    <x v="13"/>
    <n v="4102"/>
    <x v="24"/>
    <x v="24"/>
    <n v="4102037"/>
    <s v="Servicio de proteccion para el restablecimiento de derechos de niños, niñas, adolescentes y jovenes                                              "/>
    <s v="2.3.2.02.02.009.4102037.16.6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45"/>
    <s v="Servicio dirigidos a la atención de niños, niñas, adolescentes y jóvenes, con enfoque pedagógico y restaurativo encaminados a la inclusión social                             "/>
    <n v="132250000"/>
    <n v="0"/>
    <n v="0"/>
    <n v="0"/>
    <n v="0"/>
    <n v="0"/>
    <n v="132250000"/>
    <n v="132250000"/>
    <n v="0"/>
    <n v="0"/>
    <n v="0"/>
    <n v="0"/>
    <n v="141507500"/>
    <n v="151413025"/>
    <n v="162011936.75"/>
  </r>
  <r>
    <n v="41"/>
    <x v="13"/>
    <n v="4102"/>
    <x v="24"/>
    <x v="24"/>
    <n v="4102038"/>
    <s v="Servicio dirigidos a la atencion de ninos, ninas, adolescentes y jovenes, con enfoque pedagogico y restaurativo encaminados a la inclusion social"/>
    <s v="2.3.2.02.02.009.4102038.16.6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01"/>
    <s v="Servicio dirigidos a la atención de niños, niñas, adolescentes y jovenes, con enfoque pedagógico y restaurativo encaminados a la inclusión social                             "/>
    <n v="0"/>
    <n v="0"/>
    <n v="0"/>
    <n v="90000000"/>
    <n v="0"/>
    <n v="0"/>
    <n v="90000000"/>
    <n v="90000000"/>
    <n v="0"/>
    <n v="0"/>
    <n v="0"/>
    <n v="0"/>
    <n v="96300000"/>
    <n v="103041000"/>
    <n v="110253870"/>
  </r>
  <r>
    <n v="41"/>
    <x v="13"/>
    <n v="4102"/>
    <x v="24"/>
    <x v="24"/>
    <n v="4102046"/>
    <s v="Servicios de promocion de los derechos de los ninos, ninas, adolescentes y jovenes                                                               "/>
    <s v="2.3.2.02.02.009.4102046.16.6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590"/>
    <s v="Servicios de promocion de los derechos de los ninos, ninas, adolescentes y jovenes -Niñez                                                                                     "/>
    <n v="0"/>
    <n v="0"/>
    <n v="0"/>
    <n v="50000000"/>
    <n v="0"/>
    <n v="0"/>
    <n v="50000000"/>
    <n v="50000000"/>
    <n v="50000000"/>
    <n v="25000000"/>
    <n v="25000000"/>
    <n v="0"/>
    <n v="53500000"/>
    <n v="57245000"/>
    <n v="61252150"/>
  </r>
  <r>
    <n v="41"/>
    <x v="13"/>
    <n v="4102"/>
    <x v="24"/>
    <x v="24"/>
    <n v="4102047"/>
    <s v="Servicios de asistencia tecnica en politicas publicas de infancia, adolescencia y juventud                                                       "/>
    <s v="2.3.2.02.02.009.4102047.16.103.336                 "/>
    <n v="336"/>
    <s v="RBA SGP ASIGNACION ESPECIAL PRIMERA INFANCIA                            "/>
    <s v="SGP"/>
    <s v="ANTERIOR"/>
    <s v="Otros"/>
    <n v="0"/>
    <n v="0"/>
    <n v="0"/>
    <n v="0"/>
    <n v="536"/>
    <s v="Servicios de asistencia técnica en políticas públicas de infancia, adolescencia y juventud - Política Infancia                                                                "/>
    <n v="0"/>
    <n v="3286.3"/>
    <n v="0"/>
    <n v="0"/>
    <n v="0"/>
    <n v="0"/>
    <n v="3286.3"/>
    <n v="0"/>
    <n v="0"/>
    <n v="0"/>
    <n v="0"/>
    <n v="3286.3"/>
    <n v="0"/>
    <n v="0"/>
    <n v="0"/>
  </r>
  <r>
    <n v="41"/>
    <x v="13"/>
    <n v="4102"/>
    <x v="24"/>
    <x v="24"/>
    <n v="4102047"/>
    <s v="Servicios de asistencia tecnica en politicas publicas de infancia, adolescencia y juventud                                                       "/>
    <s v="2.3.2.02.02.009.4102047.16.64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46"/>
    <s v="Servicios de asistencia técnica en políticas públicas de infancia, adolescencia y juventud -Infancia                                                                          "/>
    <n v="20000000"/>
    <n v="0"/>
    <n v="0"/>
    <n v="0"/>
    <n v="0"/>
    <n v="0"/>
    <n v="20000000"/>
    <n v="20000000"/>
    <n v="0"/>
    <n v="0"/>
    <n v="0"/>
    <n v="0"/>
    <n v="21000000"/>
    <n v="22050000"/>
    <n v="23152500"/>
  </r>
  <r>
    <n v="41"/>
    <x v="13"/>
    <n v="4102"/>
    <x v="24"/>
    <x v="24"/>
    <n v="4102047"/>
    <s v="Servicios de asistencia tecnica en politicas publicas de infancia, adolescencia y juventud                                                       "/>
    <s v="2.3.2.02.02.009.4102047.16.65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47"/>
    <s v="Servicios de asistencia técnica en políticas públicas de infancia, adolescencia y juventud -Juventud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  <n v="21000000"/>
    <n v="22050000"/>
    <n v="23152500"/>
  </r>
  <r>
    <n v="41"/>
    <x v="13"/>
    <n v="4102"/>
    <x v="24"/>
    <x v="24"/>
    <n v="4102047"/>
    <s v="Servicios de asistencia tecnica en politicas publicas de infancia, adolescencia y juventud                                                       "/>
    <s v="2.3.2.02.02.009.4102047.16.66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48"/>
    <s v="Servicios de asistencia técnica en políticas públicas de infancia, adolescencia y juventud -Infancia                                                                          "/>
    <n v="35000000"/>
    <n v="0"/>
    <n v="0"/>
    <n v="0"/>
    <n v="0"/>
    <n v="0"/>
    <n v="35000000"/>
    <n v="35000000"/>
    <n v="0"/>
    <n v="0"/>
    <n v="0"/>
    <n v="0"/>
    <n v="37450000"/>
    <n v="40071500"/>
    <n v="42876505"/>
  </r>
  <r>
    <n v="41"/>
    <x v="13"/>
    <n v="4102"/>
    <x v="24"/>
    <x v="24"/>
    <n v="4102047"/>
    <s v="Servicios de asistencia tecnica en politicas publicas de infancia, adolescencia y juventud                                                       "/>
    <s v="2.3.2.02.02.009.4102047.16.6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49"/>
    <s v="Servicios de asistencia técnica en políticas públicas de infancia, adolescencia y juventud -Juventud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  <n v="21400000"/>
    <n v="22898000"/>
    <n v="24500860"/>
  </r>
  <r>
    <n v="41"/>
    <x v="13"/>
    <n v="4103"/>
    <x v="25"/>
    <x v="25"/>
    <n v="4103017"/>
    <s v="Servicio de entrega de raciones de alimentos                                                                                                     "/>
    <s v="2.3.2.02.02.009.4103017.16.116.342                 "/>
    <n v="342"/>
    <s v="RBA RECURSOS PROPIOS                                                    "/>
    <s v="PROPIOS"/>
    <s v="ANTERIOR"/>
    <s v="Recursos Propios"/>
    <n v="0"/>
    <n v="0"/>
    <n v="0"/>
    <n v="0"/>
    <n v="566"/>
    <s v="Servicio de entrega de raciones de alimentos                                                                                                                                  "/>
    <n v="0"/>
    <n v="200000000"/>
    <n v="0"/>
    <n v="0"/>
    <n v="0"/>
    <n v="0"/>
    <n v="200000000"/>
    <n v="200000000"/>
    <n v="0"/>
    <n v="0"/>
    <n v="0"/>
    <n v="0"/>
    <n v="0"/>
    <n v="0"/>
    <n v="0"/>
  </r>
  <r>
    <n v="41"/>
    <x v="13"/>
    <n v="4103"/>
    <x v="25"/>
    <x v="25"/>
    <n v="4103017"/>
    <s v="Servicio de entrega de raciones de alimentos                                                                                                     "/>
    <s v="2.3.2.02.02.009.4103017.16.6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50"/>
    <s v="Servicio de entrega de raciones de alimentos                                                                                                                                  "/>
    <n v="200000000"/>
    <n v="0"/>
    <n v="0"/>
    <n v="0"/>
    <n v="0"/>
    <n v="0"/>
    <n v="200000000"/>
    <n v="200000000"/>
    <n v="0"/>
    <n v="0"/>
    <n v="0"/>
    <n v="0"/>
    <n v="214000000"/>
    <n v="228980000"/>
    <n v="245008600"/>
  </r>
  <r>
    <n v="41"/>
    <x v="13"/>
    <n v="4103"/>
    <x v="25"/>
    <x v="25"/>
    <n v="4103050"/>
    <s v="Servicio de acompanamiento familiar y comunitario para la superacion de la pobreza                                                               "/>
    <s v="2.3.2.02.02.008.4103050.16.2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54"/>
    <s v="Servicio de acompañamiento familiar y comunitario para la superación de la pobreza                                                                                            "/>
    <n v="30000000"/>
    <n v="0"/>
    <n v="0"/>
    <n v="0"/>
    <n v="0"/>
    <n v="0"/>
    <n v="30000000"/>
    <n v="20000000"/>
    <n v="0"/>
    <n v="0"/>
    <n v="0"/>
    <n v="10000000"/>
    <n v="32100000.000000004"/>
    <n v="34347000.000000007"/>
    <n v="36751290.000000007"/>
  </r>
  <r>
    <n v="41"/>
    <x v="13"/>
    <n v="4103"/>
    <x v="25"/>
    <x v="25"/>
    <n v="4103050"/>
    <s v="Servicio de acompanamiento familiar y comunitario para la superacion de la pobreza                                                               "/>
    <s v="2.3.2.02.02.008.4103050.16.86.342                  "/>
    <n v="342"/>
    <s v="RBA RECURSOS PROPIOS                                                    "/>
    <s v="PROPIOS"/>
    <s v="ANTERIOR"/>
    <s v="Recursos Propios"/>
    <n v="0"/>
    <n v="0"/>
    <n v="0"/>
    <n v="0"/>
    <n v="586"/>
    <s v="Servicio de acompañamiento familiar y comunitario para la superación de la pobreza                                                                                            "/>
    <n v="0"/>
    <n v="90000000"/>
    <n v="0"/>
    <n v="0"/>
    <n v="0"/>
    <n v="0"/>
    <n v="90000000"/>
    <n v="0"/>
    <n v="0"/>
    <n v="0"/>
    <n v="0"/>
    <n v="90000000"/>
    <n v="0"/>
    <n v="0"/>
    <n v="0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01.611                  "/>
    <n v="611"/>
    <s v="CONVENIO INTERADMINISTRATIVO NRO. 1.230-13.03.0357 GOBERNACION DEL VALLE"/>
    <s v="OTRAS"/>
    <s v="ACTUAL"/>
    <s v="Otros"/>
    <n v="0"/>
    <n v="0"/>
    <n v="0"/>
    <n v="0"/>
    <n v="603"/>
    <s v="Servicio de atención y protección integral al adulto mayor - Aporte Gobernación Legalización Déficit Temporal                                                                 "/>
    <n v="0"/>
    <n v="76499999.989999995"/>
    <n v="0"/>
    <n v="0"/>
    <n v="0"/>
    <n v="0"/>
    <n v="76499999.989999995"/>
    <n v="76499999.989999995"/>
    <n v="76499999.989999995"/>
    <n v="0"/>
    <n v="0"/>
    <n v="0"/>
    <n v="0"/>
    <n v="0"/>
    <n v="0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101.337                 "/>
    <n v="337"/>
    <s v="RBA ESTAMPILLA PRO TERCERA EDAD                                         "/>
    <s v="PROPIOS"/>
    <s v="ANTERIOR"/>
    <s v="Estampilla Pro Tercera Edad"/>
    <n v="0"/>
    <n v="0"/>
    <n v="0"/>
    <n v="0"/>
    <n v="534"/>
    <s v="Servicio de atención y protección integral al adulto mayor (70% Estampilla)                                                                                                   "/>
    <n v="0"/>
    <n v="1368899862.46"/>
    <n v="0"/>
    <n v="0"/>
    <n v="0"/>
    <n v="0"/>
    <n v="1368899862.46"/>
    <n v="0"/>
    <n v="0"/>
    <n v="0"/>
    <n v="0"/>
    <n v="1368899862.46"/>
    <n v="0"/>
    <n v="0"/>
    <n v="0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102.337                 "/>
    <n v="337"/>
    <s v="RBA ESTAMPILLA PRO TERCERA EDAD                                         "/>
    <s v="PROPIOS"/>
    <s v="ANTERIOR"/>
    <s v="Estampilla Pro Tercera Edad"/>
    <n v="0"/>
    <n v="0"/>
    <n v="0"/>
    <n v="0"/>
    <n v="535"/>
    <s v="Servicio de atención y protección integral al adulto mayor (30% Estampilla)                                                                                                   "/>
    <n v="0"/>
    <n v="459031965.25999999"/>
    <n v="0"/>
    <n v="0"/>
    <n v="0"/>
    <n v="0"/>
    <n v="459031965.25999999"/>
    <n v="0"/>
    <n v="0"/>
    <n v="0"/>
    <n v="0"/>
    <n v="459031965.25999999"/>
    <n v="0"/>
    <n v="0"/>
    <n v="0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119.342                 "/>
    <n v="342"/>
    <s v="RBA RECURSOS PROPIOS                                                    "/>
    <s v="PROPIOS"/>
    <s v="ANTERIOR"/>
    <s v="Recursos Propios"/>
    <n v="0"/>
    <n v="0"/>
    <n v="0"/>
    <n v="0"/>
    <n v="584"/>
    <s v="Servicio de atención y protección integral al adulto mayor                                                                                                                    "/>
    <n v="0"/>
    <n v="140000000"/>
    <n v="0"/>
    <n v="0"/>
    <n v="0"/>
    <n v="0"/>
    <n v="140000000"/>
    <n v="0"/>
    <n v="0"/>
    <n v="0"/>
    <n v="0"/>
    <n v="140000000"/>
    <n v="0"/>
    <n v="0"/>
    <n v="0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69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51"/>
    <s v="Servicio de atención y protección integral al adulto mayor                                                                                                                    "/>
    <n v="30000000"/>
    <n v="0"/>
    <n v="0"/>
    <n v="0"/>
    <n v="0"/>
    <n v="0"/>
    <n v="30000000"/>
    <n v="0"/>
    <n v="0"/>
    <n v="0"/>
    <n v="0"/>
    <n v="30000000"/>
    <n v="32100000.000000004"/>
    <n v="34347000.000000007"/>
    <n v="36751290.000000007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70.201                  "/>
    <n v="201"/>
    <s v="ESTAMPILLA PRO TERCERA EDAD                                             "/>
    <s v="PROPIOS"/>
    <s v="ACTUAL"/>
    <s v="Estampilla Pro Tercera Edad"/>
    <n v="0.05"/>
    <n v="0.05"/>
    <n v="0.05"/>
    <n v="0.05"/>
    <n v="452"/>
    <s v="Servicio de atención y protección integral al adulto mayor (70% Estampilla)                                                                                                   "/>
    <n v="696744227.16999996"/>
    <n v="0"/>
    <n v="0"/>
    <n v="0"/>
    <n v="0"/>
    <n v="0"/>
    <n v="696744227.16999996"/>
    <n v="332000000"/>
    <n v="331980000"/>
    <n v="0"/>
    <n v="0"/>
    <n v="364744227.17000002"/>
    <n v="731581438.52849996"/>
    <n v="768160510.45492494"/>
    <n v="806568535.97767127"/>
  </r>
  <r>
    <n v="41"/>
    <x v="13"/>
    <n v="4104"/>
    <x v="26"/>
    <x v="26"/>
    <n v="4104008"/>
    <s v="Servicio de atencion y proteccion integral al adulto mayor                                                                                       "/>
    <s v="2.3.2.02.02.009.4104008.16.71.201                  "/>
    <n v="201"/>
    <s v="ESTAMPILLA PRO TERCERA EDAD                                             "/>
    <s v="PROPIOS"/>
    <s v="ACTUAL"/>
    <s v="Estampilla Pro Tercera Edad"/>
    <n v="0.05"/>
    <n v="0.05"/>
    <n v="0.05"/>
    <n v="0.05"/>
    <n v="453"/>
    <s v="Servicio de atención y protección integral al adulto mayor (30% Estampilla)                                                                                                   "/>
    <n v="298604668.79000002"/>
    <n v="0"/>
    <n v="0"/>
    <n v="0"/>
    <n v="0"/>
    <n v="0"/>
    <n v="298604668.79000002"/>
    <n v="261000000"/>
    <n v="260992294"/>
    <n v="78297688"/>
    <n v="78297688"/>
    <n v="37604668.789999999"/>
    <n v="313534902.22950006"/>
    <n v="329211647.34097505"/>
    <n v="345672229.70802379"/>
  </r>
  <r>
    <n v="41"/>
    <x v="13"/>
    <n v="4104"/>
    <x v="26"/>
    <x v="26"/>
    <n v="4104020"/>
    <s v="Servicio de atencion integral a poblacion en condicion de discapacidad                                                                           "/>
    <s v="2.3.2.02.02.009.4104020.16.7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54"/>
    <s v="Servicio de atención integral a población en condición de discapacidad                                                                                                        "/>
    <n v="40000000"/>
    <n v="0"/>
    <n v="0"/>
    <n v="0"/>
    <n v="0"/>
    <n v="0"/>
    <n v="40000000"/>
    <n v="0"/>
    <n v="0"/>
    <n v="0"/>
    <n v="0"/>
    <n v="40000000"/>
    <n v="42800000"/>
    <n v="45796000"/>
    <n v="49001720"/>
  </r>
  <r>
    <n v="41"/>
    <x v="13"/>
    <n v="4104"/>
    <x v="26"/>
    <x v="26"/>
    <n v="4104027"/>
    <s v="Servicio de atencion integral al habitante de la calle                                                                                           "/>
    <s v="2.3.2.02.02.009.4104027.16.7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55"/>
    <s v="Servicio de atención integral al habitante de la calle                                                                                                                        "/>
    <n v="10000000"/>
    <n v="0"/>
    <n v="0"/>
    <n v="0"/>
    <n v="0"/>
    <n v="0"/>
    <n v="10000000"/>
    <n v="0"/>
    <n v="0"/>
    <n v="0"/>
    <n v="0"/>
    <n v="10000000"/>
    <n v="10700000"/>
    <n v="11449000"/>
    <n v="12250430"/>
  </r>
  <r>
    <n v="43"/>
    <x v="14"/>
    <n v="4301"/>
    <x v="27"/>
    <x v="27"/>
    <n v="4301001"/>
    <s v="Servicio de apoyo a la actividad fisica, la recreacion y el deporte                                                                              "/>
    <s v="2.3.3.08.06.4301001.16.01.342                      "/>
    <n v="342"/>
    <s v="RBA RECURSOS PROPIOS                                                    "/>
    <s v="PROPIOS"/>
    <s v="ANTERIOR"/>
    <s v="Recursos Propios"/>
    <n v="0"/>
    <n v="0"/>
    <n v="0"/>
    <n v="0"/>
    <n v="570"/>
    <s v="Servicio de apoyo a la actividad física, la recreación y el deporte - Incentivos deportistas                                                                                  "/>
    <n v="0"/>
    <n v="75000000"/>
    <n v="0"/>
    <n v="0"/>
    <n v="0"/>
    <n v="0"/>
    <n v="75000000"/>
    <n v="0"/>
    <n v="0"/>
    <n v="0"/>
    <n v="0"/>
    <n v="75000000"/>
    <n v="0"/>
    <n v="0"/>
    <n v="0"/>
  </r>
  <r>
    <n v="43"/>
    <x v="14"/>
    <n v="4301"/>
    <x v="27"/>
    <x v="27"/>
    <n v="4301004"/>
    <s v="Servicio de mantenimiento a la infraestructura deportiva                                                                                         "/>
    <s v="2.3.2.02.02.008.4301004.16.29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55"/>
    <s v="Servicio de mantenimiento a la infraestructura deportiva                                                                                                                      "/>
    <n v="250000000"/>
    <n v="0"/>
    <n v="0"/>
    <n v="0"/>
    <n v="0"/>
    <n v="0"/>
    <n v="250000000"/>
    <n v="150000000"/>
    <n v="149346949"/>
    <n v="149346949"/>
    <n v="149346949"/>
    <n v="100000000"/>
    <n v="262500000"/>
    <n v="275625000"/>
    <n v="289406250"/>
  </r>
  <r>
    <n v="43"/>
    <x v="14"/>
    <n v="4301"/>
    <x v="27"/>
    <x v="27"/>
    <n v="4301004"/>
    <s v="Servicio de mantenimiento a la infraestructura deportiva                                                                                         "/>
    <s v="2.3.2.02.02.008.4301004.16.30.508                  "/>
    <n v="508"/>
    <s v="TASA PRODEPORTE Y RECREACIÓN                                            "/>
    <s v="OTRAS"/>
    <s v="ACTUAL"/>
    <s v="Otros"/>
    <n v="0.05"/>
    <n v="0.05"/>
    <n v="0.05"/>
    <n v="0.05"/>
    <n v="356"/>
    <s v="Servicio de mantenimiento a la infraestructura deportiva                                                                                                                      "/>
    <n v="200000000"/>
    <n v="0"/>
    <n v="0"/>
    <n v="0"/>
    <n v="0"/>
    <n v="0"/>
    <n v="200000000"/>
    <n v="150000000"/>
    <n v="12209345"/>
    <n v="12209345"/>
    <n v="12209345"/>
    <n v="50000000"/>
    <n v="210000000"/>
    <n v="220500000"/>
    <n v="231525000"/>
  </r>
  <r>
    <n v="43"/>
    <x v="14"/>
    <n v="4301"/>
    <x v="27"/>
    <x v="27"/>
    <n v="4301004"/>
    <s v="Servicio de mantenimiento a la infraestructura deportiva                                                                                         "/>
    <s v="2.3.2.02.02.009.4301004.16.92.320                  "/>
    <n v="320"/>
    <s v="RBA TASA PRO DEPORTE                                                    "/>
    <s v="OTRAS"/>
    <s v="ANTERIOR"/>
    <s v="Otros"/>
    <n v="0"/>
    <n v="0"/>
    <n v="0"/>
    <n v="0"/>
    <n v="492"/>
    <s v="Servicio de mantenimiento a la infraestructura deportiva - Programa de Manteminiento                                                                                          "/>
    <n v="0"/>
    <n v="682185990.19000006"/>
    <n v="0"/>
    <n v="0"/>
    <n v="0"/>
    <n v="0"/>
    <n v="682185990.19000006"/>
    <n v="40800000"/>
    <n v="0"/>
    <n v="0"/>
    <n v="0"/>
    <n v="641385990.19000006"/>
    <n v="0"/>
    <n v="0"/>
    <n v="0"/>
  </r>
  <r>
    <n v="43"/>
    <x v="14"/>
    <n v="4301"/>
    <x v="27"/>
    <x v="27"/>
    <n v="4301007"/>
    <s v="Servicio de Escuelas Deportivas                                                                                                                  "/>
    <s v="2.3.2.02.02.009.4301007.16.74.215                  "/>
    <n v="215"/>
    <s v="SGP PG DEPORTE                                                          "/>
    <s v="SGP"/>
    <s v="ACTUAL"/>
    <s v="SGP Deporte"/>
    <n v="0.06"/>
    <n v="7.0000000000000007E-2"/>
    <n v="7.0000000000000007E-2"/>
    <n v="7.0000000000000007E-2"/>
    <n v="456"/>
    <s v="Servicio de Escuelas Deportivas                                                                                                                                               "/>
    <n v="550000000"/>
    <n v="0"/>
    <n v="0"/>
    <n v="0"/>
    <n v="0"/>
    <n v="0"/>
    <n v="550000000"/>
    <n v="205500000"/>
    <n v="0"/>
    <n v="0"/>
    <n v="0"/>
    <n v="344500000"/>
    <n v="588500000"/>
    <n v="629695000"/>
    <n v="673773650"/>
  </r>
  <r>
    <n v="43"/>
    <x v="14"/>
    <n v="4301"/>
    <x v="27"/>
    <x v="27"/>
    <n v="4301007"/>
    <s v="Servicio de Escuelas Deportivas                                                                                                                  "/>
    <s v="2.3.2.02.02.009.4301007.16.90.317                  "/>
    <n v="317"/>
    <s v="RBA SGP PG DEPORTE                                                      "/>
    <s v="SGP"/>
    <s v="ANTERIOR"/>
    <s v="SGP Deporte"/>
    <n v="0"/>
    <n v="0"/>
    <n v="0"/>
    <n v="0"/>
    <n v="490"/>
    <s v="Servicio de Escuelas Deportivas                                                                                                                                               "/>
    <n v="0"/>
    <n v="120541514"/>
    <n v="0"/>
    <n v="0"/>
    <n v="0"/>
    <n v="0"/>
    <n v="120541514"/>
    <n v="114300000"/>
    <n v="0"/>
    <n v="0"/>
    <n v="0"/>
    <n v="6241514"/>
    <n v="0"/>
    <n v="0"/>
    <n v="0"/>
  </r>
  <r>
    <n v="43"/>
    <x v="14"/>
    <n v="4301"/>
    <x v="27"/>
    <x v="27"/>
    <n v="4301032"/>
    <s v="Servicio de organizacion de eventos deportivos comunitarios                                                                                      "/>
    <s v="2.3.2.02.02.009.4301032.16.75.215                  "/>
    <n v="215"/>
    <s v="SGP PG DEPORTE                                                          "/>
    <s v="SGP"/>
    <s v="ACTUAL"/>
    <s v="SGP Deporte"/>
    <n v="0.06"/>
    <n v="7.0000000000000007E-2"/>
    <n v="7.0000000000000007E-2"/>
    <n v="7.0000000000000007E-2"/>
    <n v="457"/>
    <s v="Servicio de organización de eventos deportivos comunitarios                                                                                                                   "/>
    <n v="45551195.100000001"/>
    <n v="0"/>
    <n v="0"/>
    <n v="0"/>
    <n v="0"/>
    <n v="0"/>
    <n v="45551195.100000001"/>
    <n v="0"/>
    <n v="0"/>
    <n v="0"/>
    <n v="0"/>
    <n v="45551195.100000001"/>
    <n v="48739778.757000007"/>
    <n v="52151563.269990012"/>
    <n v="55802172.698889315"/>
  </r>
  <r>
    <n v="43"/>
    <x v="14"/>
    <n v="4301"/>
    <x v="27"/>
    <x v="27"/>
    <n v="4301032"/>
    <s v="Servicio de organizacion de eventos deportivos comunitarios                                                                                      "/>
    <s v="2.3.2.02.02.009.4301032.16.91.320                  "/>
    <n v="320"/>
    <s v="RBA TASA PRO DEPORTE                                                    "/>
    <s v="OTRAS"/>
    <s v="ANTERIOR"/>
    <s v="Otros"/>
    <n v="0"/>
    <n v="0"/>
    <n v="0"/>
    <n v="0"/>
    <n v="491"/>
    <s v="Servicio de organización de eventos deportivos comunitarios - Torneos Nacionales                                                                                              "/>
    <n v="0"/>
    <n v="75798443.349999994"/>
    <n v="0"/>
    <n v="0"/>
    <n v="0"/>
    <n v="0"/>
    <n v="75798443.349999994"/>
    <n v="0"/>
    <n v="0"/>
    <n v="0"/>
    <n v="0"/>
    <n v="75798443.349999994"/>
    <n v="0"/>
    <n v="0"/>
    <n v="0"/>
  </r>
  <r>
    <n v="43"/>
    <x v="14"/>
    <n v="4301"/>
    <x v="27"/>
    <x v="27"/>
    <n v="4301037"/>
    <s v="Servicio de promocion de la actividad fisica, la recreacion y el deporte                                                                         "/>
    <s v="2.3.2.02.02.009.4301037.16.76.215                  "/>
    <n v="215"/>
    <s v="SGP PG DEPORTE                                                          "/>
    <s v="SGP"/>
    <s v="ACTUAL"/>
    <s v="SGP Deporte"/>
    <n v="0.06"/>
    <n v="7.0000000000000007E-2"/>
    <n v="7.0000000000000007E-2"/>
    <n v="7.0000000000000007E-2"/>
    <n v="458"/>
    <s v="Servicio de promoción de la actividad física, la recreación y el deporte      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  <n v="53500000"/>
    <n v="57245000"/>
    <n v="61252150"/>
  </r>
  <r>
    <n v="43"/>
    <x v="14"/>
    <n v="4301"/>
    <x v="27"/>
    <x v="27"/>
    <n v="4301037"/>
    <s v="Servicio de promocion de la actividad fisica, la recreacion y el deporte                                                                         "/>
    <s v="2.3.2.02.02.009.4301037.16.77.508                  "/>
    <n v="508"/>
    <s v="TASA PRODEPORTE Y RECREACIÓN                                            "/>
    <s v="OTRAS"/>
    <s v="ACTUAL"/>
    <s v="Otros"/>
    <n v="0.05"/>
    <n v="0.05"/>
    <n v="0.05"/>
    <n v="0.05"/>
    <n v="459"/>
    <s v="Servicio de promoción de la actividad física, la recreación y el deporte                                                                                                      "/>
    <n v="33420313.18"/>
    <n v="0"/>
    <n v="0"/>
    <n v="0"/>
    <n v="0"/>
    <n v="0"/>
    <n v="33420313.18"/>
    <n v="0"/>
    <n v="0"/>
    <n v="0"/>
    <n v="0"/>
    <n v="33420313.18"/>
    <n v="35091328.839000002"/>
    <n v="36845895.280950002"/>
    <n v="38688190.044997506"/>
  </r>
  <r>
    <n v="45"/>
    <x v="15"/>
    <n v="4501"/>
    <x v="28"/>
    <x v="28"/>
    <n v="4501001"/>
    <s v="Servicio de asistencia tecnica4501001                                                                                                            "/>
    <s v="2.3.2.02.02.008.4501001.16.01.338                  "/>
    <n v="338"/>
    <s v="RBA CODIGO DE POLICIA DECRETO 1284/2017                                 "/>
    <s v="OTRAS"/>
    <s v="ANTERIOR"/>
    <s v="Otros"/>
    <n v="0"/>
    <n v="0"/>
    <n v="0"/>
    <n v="0"/>
    <n v="595"/>
    <s v="Servicio de asistencia técnica - cultura ciudadana                                                                                                                            "/>
    <n v="0"/>
    <n v="0"/>
    <n v="0"/>
    <n v="35631764.609999999"/>
    <n v="0"/>
    <n v="0"/>
    <n v="35631764.609999999"/>
    <n v="35631764.609999999"/>
    <n v="0"/>
    <n v="0"/>
    <n v="0"/>
    <n v="0"/>
    <n v="0"/>
    <n v="0"/>
    <n v="0"/>
  </r>
  <r>
    <n v="45"/>
    <x v="15"/>
    <n v="4501"/>
    <x v="28"/>
    <x v="28"/>
    <n v="4501026"/>
    <s v="Documentos Planeacion                                                                                                                            "/>
    <s v="2.3.2.02.02.008.4501026.16.31.259                  "/>
    <n v="259"/>
    <s v="CODIGO DE POLICIA DECRETO 1284/2017                                     "/>
    <s v="OTRAS"/>
    <s v="ACTUAL"/>
    <s v="Otros"/>
    <n v="0.05"/>
    <n v="0.05"/>
    <n v="0.05"/>
    <n v="0.05"/>
    <n v="357"/>
    <s v="Documentos Planeacion - Cultura Ciudadana                                                                                                                                     "/>
    <n v="15302835.84"/>
    <n v="0"/>
    <n v="0"/>
    <n v="0"/>
    <n v="0"/>
    <n v="0"/>
    <n v="15302835.84"/>
    <n v="0"/>
    <n v="0"/>
    <n v="0"/>
    <n v="0"/>
    <n v="15302835.84"/>
    <n v="16067977.632000001"/>
    <n v="16871376.513600003"/>
    <n v="17714945.339280006"/>
  </r>
  <r>
    <n v="45"/>
    <x v="15"/>
    <n v="4501"/>
    <x v="28"/>
    <x v="28"/>
    <n v="4501026"/>
    <s v="Documentos Planeacion                                                                                                                            "/>
    <s v="2.3.2.02.02.008.4501026.16.32.259                  "/>
    <n v="259"/>
    <s v="CODIGO DE POLICIA DECRETO 1284/2017                                     "/>
    <s v="OTRAS"/>
    <s v="ACTUAL"/>
    <s v="Otros"/>
    <n v="0.05"/>
    <n v="0.05"/>
    <n v="0.05"/>
    <n v="0.05"/>
    <n v="358"/>
    <s v="Documentos Planeación - Materialización Medidas Correctivas                                                                                                                   "/>
    <n v="12752363.210000001"/>
    <n v="0"/>
    <n v="0"/>
    <n v="0"/>
    <n v="0"/>
    <n v="0"/>
    <n v="12752363.210000001"/>
    <n v="0"/>
    <n v="0"/>
    <n v="0"/>
    <n v="0"/>
    <n v="12752363.210000001"/>
    <n v="13389981.370500002"/>
    <n v="14059480.439025003"/>
    <n v="14762454.460976254"/>
  </r>
  <r>
    <n v="45"/>
    <x v="15"/>
    <n v="4501"/>
    <x v="28"/>
    <x v="28"/>
    <n v="4501026"/>
    <s v="Documentos Planeacion                                                                                                                            "/>
    <s v="2.3.2.02.02.008.4501026.16.62.338                  "/>
    <n v="338"/>
    <s v="RBA CODIGO DE POLICIA DECRETO 1284/2017                                 "/>
    <s v="OTRAS"/>
    <s v="ANTERIOR"/>
    <s v="Otros"/>
    <n v="0"/>
    <n v="0"/>
    <n v="0"/>
    <n v="0"/>
    <n v="513"/>
    <s v="Documentos Planeacion - Cultura Ciudadana                                                                                                                                     "/>
    <n v="0"/>
    <n v="35631764.609999999"/>
    <n v="0"/>
    <n v="0"/>
    <n v="35631764.609999999"/>
    <n v="0"/>
    <n v="0"/>
    <n v="0"/>
    <n v="0"/>
    <n v="0"/>
    <n v="0"/>
    <n v="0"/>
    <n v="0"/>
    <n v="0"/>
    <n v="0"/>
  </r>
  <r>
    <n v="45"/>
    <x v="15"/>
    <n v="4501"/>
    <x v="28"/>
    <x v="28"/>
    <n v="4501026"/>
    <s v="Documentos Planeacion                                                                                                                            "/>
    <s v="2.3.2.02.02.008.4501026.16.63.338                  "/>
    <n v="338"/>
    <s v="RBA CODIGO DE POLICIA DECRETO 1284/2017                                 "/>
    <s v="OTRAS"/>
    <s v="ANTERIOR"/>
    <s v="Otros"/>
    <n v="0"/>
    <n v="0"/>
    <n v="0"/>
    <n v="0"/>
    <n v="514"/>
    <s v="Documentos Planeación - Materialización Medidas Correctivas                                                                                                                   "/>
    <n v="0"/>
    <n v="16258473.939999999"/>
    <n v="0"/>
    <n v="0"/>
    <n v="0"/>
    <n v="0"/>
    <n v="16258473.939999999"/>
    <n v="0"/>
    <n v="0"/>
    <n v="0"/>
    <n v="0"/>
    <n v="16258473.939999999"/>
    <n v="0"/>
    <n v="0"/>
    <n v="0"/>
  </r>
  <r>
    <n v="45"/>
    <x v="15"/>
    <n v="4501"/>
    <x v="28"/>
    <x v="28"/>
    <n v="4501028"/>
    <s v="Servicio de vigilancia a traves de camaras de seguridad                                                                                          "/>
    <s v="2.3.2.01.01.003.05.02.4501028.16.01.342            "/>
    <n v="342"/>
    <s v="RBA RECURSOS PROPIOS                                                    "/>
    <s v="PROPIOS"/>
    <s v="ANTERIOR"/>
    <s v="Recursos Propios"/>
    <n v="0"/>
    <n v="0"/>
    <n v="0"/>
    <n v="0"/>
    <n v="573"/>
    <s v="Servicio de vigilancia a través de cámaras de seguridad                                                                                                                       "/>
    <n v="0"/>
    <n v="135029230.81"/>
    <n v="0"/>
    <n v="0"/>
    <n v="0"/>
    <n v="0"/>
    <n v="135029230.81"/>
    <n v="135029230.81"/>
    <n v="0"/>
    <n v="0"/>
    <n v="0"/>
    <n v="0"/>
    <n v="0"/>
    <n v="0"/>
    <n v="0"/>
  </r>
  <r>
    <n v="45"/>
    <x v="15"/>
    <n v="4501"/>
    <x v="28"/>
    <x v="28"/>
    <n v="4501028"/>
    <s v="Servicio de vigilancia a traves de camaras de seguridad                                                                                          "/>
    <s v="2.3.2.01.01.003.05.02.4501028.16.01.510            "/>
    <n v="510"/>
    <s v="CONVENIO MINISTERIO DEL INTERIOR FONSECON Nro. 2299 de 2022             "/>
    <s v="OTRAS"/>
    <s v="ACTUAL"/>
    <s v="Otros"/>
    <n v="0"/>
    <n v="0"/>
    <n v="0"/>
    <n v="0"/>
    <n v="604"/>
    <s v="Servicio de vigilancia a través de cámaras de seguridad - Legalización Déficit Temporal                                                                                       "/>
    <n v="0"/>
    <n v="1120560890"/>
    <n v="0"/>
    <n v="0"/>
    <n v="0"/>
    <n v="0"/>
    <n v="1120560890"/>
    <n v="1120560890"/>
    <n v="901747104.05999994"/>
    <n v="901747104.05999994"/>
    <n v="0"/>
    <n v="0"/>
    <n v="0"/>
    <n v="0"/>
    <n v="0"/>
  </r>
  <r>
    <n v="45"/>
    <x v="15"/>
    <n v="4501"/>
    <x v="28"/>
    <x v="28"/>
    <n v="4501029"/>
    <s v="Servicio de apoyo financiero para proyectos de convivencia y seguridad ciudadana                                                                 "/>
    <s v="2.3.2.02.02.009.4501029.16.105.319                 "/>
    <n v="319"/>
    <s v="RBA FONDO DE SEGURIDAD Y CONVIVENCIA CIUDADANA                          "/>
    <s v="OTRAS"/>
    <s v="ANTERIOR"/>
    <s v="Impuesto de Seguridad y Convivencia (Fonsep)"/>
    <n v="0"/>
    <n v="0"/>
    <n v="0"/>
    <n v="0"/>
    <n v="538"/>
    <s v="Servicio de apoyo financiero para proyectos de convivencia y seguridad ciudadana                                                                                              "/>
    <n v="0"/>
    <n v="4830358255.3400002"/>
    <n v="0"/>
    <n v="0"/>
    <n v="0"/>
    <n v="0"/>
    <n v="4830358255.3400002"/>
    <n v="0"/>
    <n v="0"/>
    <n v="0"/>
    <n v="0"/>
    <n v="4830358255.3400002"/>
    <n v="0"/>
    <n v="0"/>
    <n v="0"/>
  </r>
  <r>
    <n v="45"/>
    <x v="15"/>
    <n v="4501"/>
    <x v="28"/>
    <x v="28"/>
    <n v="4501029"/>
    <s v="Servicio de apoyo financiero para proyectos de convivencia y seguridad ciudadana                                                                 "/>
    <s v="2.3.2.02.02.009.4501029.16.78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60"/>
    <s v="Servicio de apoyo financiero para proyectos de convivencia y seguridad ciudadana                                                                                              "/>
    <n v="257776560"/>
    <n v="0"/>
    <n v="0"/>
    <n v="100000000"/>
    <n v="0"/>
    <n v="0"/>
    <n v="357776560"/>
    <n v="100000000"/>
    <n v="99975000"/>
    <n v="0"/>
    <n v="0"/>
    <n v="257776560"/>
    <n v="375665388"/>
    <n v="394448657.40000004"/>
    <n v="414171090.27000004"/>
  </r>
  <r>
    <n v="45"/>
    <x v="15"/>
    <n v="4501"/>
    <x v="28"/>
    <x v="28"/>
    <n v="4501029"/>
    <s v="Servicio de apoyo financiero para proyectos de convivencia y seguridad ciudadana                                                                 "/>
    <s v="2.3.2.02.02.009.4501029.16.79.260                  "/>
    <n v="260"/>
    <s v="FONDO DE SEGURIDAD Y CONVIVENCIA CIUDADANA                              "/>
    <s v="OTRAS"/>
    <s v="ACTUAL"/>
    <s v="Impuesto de Seguridad y Convivencia (Fonsep)"/>
    <n v="0.05"/>
    <n v="0.05"/>
    <n v="0.05"/>
    <n v="0.05"/>
    <n v="461"/>
    <s v="Servicio de apoyo financiero para proyectos de convivencia y seguridad ciudadana                                                                                              "/>
    <n v="907956664.15999997"/>
    <n v="0"/>
    <n v="0"/>
    <n v="0"/>
    <n v="0"/>
    <n v="0"/>
    <n v="907956664.15999997"/>
    <n v="0"/>
    <n v="0"/>
    <n v="0"/>
    <n v="0"/>
    <n v="907956664.15999997"/>
    <n v="953354497.36800003"/>
    <n v="1001022222.2364001"/>
    <n v="1051073333.3482202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1.001.01.4501048.16.09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68"/>
    <s v="Sueldo básico - Inspecciones                                                                                                                                                  "/>
    <n v="193628023.75999999"/>
    <n v="0"/>
    <n v="0"/>
    <n v="0"/>
    <n v="0"/>
    <n v="0"/>
    <n v="193628023.75999999"/>
    <n v="38128471"/>
    <n v="38128471"/>
    <n v="38128471"/>
    <n v="38128471"/>
    <n v="155499552.75999999"/>
    <n v="207181985.42320001"/>
    <n v="221684724.40282401"/>
    <n v="237202655.1110217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1.001.06.4501048.16.08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85"/>
    <s v="Prima de servicio - Inspecciones                                                                                                                                              "/>
    <n v="8538458"/>
    <n v="0"/>
    <n v="0"/>
    <n v="0"/>
    <n v="0"/>
    <n v="0"/>
    <n v="8538458"/>
    <n v="0"/>
    <n v="0"/>
    <n v="0"/>
    <n v="0"/>
    <n v="8538458"/>
    <n v="9136150.0600000005"/>
    <n v="9775680.5642000008"/>
    <n v="10459978.203694001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1.001.07.4501048.16.06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91"/>
    <s v="Bonificación por servicios prestados - Inspecciones                                                                                                                           "/>
    <n v="5647485"/>
    <n v="0"/>
    <n v="0"/>
    <n v="0"/>
    <n v="0"/>
    <n v="0"/>
    <n v="5647485"/>
    <n v="2640990"/>
    <n v="2640990"/>
    <n v="2640990"/>
    <n v="2640990"/>
    <n v="3006495"/>
    <n v="6042808.9500000002"/>
    <n v="6465805.5765000004"/>
    <n v="6918411.9668550007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1.001.08.01.4501048.16.08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199"/>
    <s v="Prima de navidad - Inspecciones                                                                                                                                               "/>
    <n v="17825575"/>
    <n v="0"/>
    <n v="0"/>
    <n v="0"/>
    <n v="0"/>
    <n v="0"/>
    <n v="17825575"/>
    <n v="0"/>
    <n v="0"/>
    <n v="0"/>
    <n v="0"/>
    <n v="17825575"/>
    <n v="19073365.25"/>
    <n v="20408500.817500003"/>
    <n v="21837095.874725003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1.001.08.02.4501048.16.08.032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07"/>
    <s v="Prima de vacaciones - Inspecciones                                                                                                                                            "/>
    <n v="6092940.2699999996"/>
    <n v="0"/>
    <n v="0"/>
    <n v="0"/>
    <n v="0"/>
    <n v="0"/>
    <n v="6092940.2699999996"/>
    <n v="4159296"/>
    <n v="4159296"/>
    <n v="4159296"/>
    <n v="4159296"/>
    <n v="1933644.27"/>
    <n v="6519446.0888999999"/>
    <n v="6975807.3151230002"/>
    <n v="7464113.8271816103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1.4501048.16.10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25"/>
    <s v="Aportes a la seguridad social en pensiones - Inspecciones                                                                                                                     "/>
    <n v="23235362.850000001"/>
    <n v="0"/>
    <n v="0"/>
    <n v="0"/>
    <n v="0"/>
    <n v="0"/>
    <n v="23235362.850000001"/>
    <n v="5208900"/>
    <n v="5208900"/>
    <n v="5208900"/>
    <n v="5208900"/>
    <n v="18026462.850000001"/>
    <n v="24861838.249500003"/>
    <n v="26602166.926965006"/>
    <n v="28464318.611852556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2.4501048.16.10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35"/>
    <s v="Aportes a la seguridad social en salud - Inspecciones                                                                                                                         "/>
    <n v="16458382.02"/>
    <n v="0"/>
    <n v="0"/>
    <n v="0"/>
    <n v="0"/>
    <n v="0"/>
    <n v="16458382.02"/>
    <n v="3690000"/>
    <n v="3690000"/>
    <n v="3690000"/>
    <n v="3690000"/>
    <n v="12768382.02"/>
    <n v="17610468.761399999"/>
    <n v="18843201.574698001"/>
    <n v="20162225.684926864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3.4501048.16.1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48"/>
    <s v="Aportes de cesantías  - Inspecciones                                                                                                                                          "/>
    <n v="19311039"/>
    <n v="0"/>
    <n v="0"/>
    <n v="0"/>
    <n v="0"/>
    <n v="0"/>
    <n v="19311039"/>
    <n v="0"/>
    <n v="0"/>
    <n v="0"/>
    <n v="0"/>
    <n v="19311039"/>
    <n v="20662811.73"/>
    <n v="22109208.551100001"/>
    <n v="23656853.149677001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3.4501048.16.14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49"/>
    <s v="Aportes de cesantías (Intereses)  - Inspecciones                                                                                                                              "/>
    <n v="2317324.6800000002"/>
    <n v="0"/>
    <n v="0"/>
    <n v="0"/>
    <n v="0"/>
    <n v="0"/>
    <n v="2317324.6800000002"/>
    <n v="0"/>
    <n v="0"/>
    <n v="0"/>
    <n v="0"/>
    <n v="2317324.6800000002"/>
    <n v="2479537.4076000005"/>
    <n v="2653105.0261320006"/>
    <n v="2838822.3779612407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4.4501048.16.0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57"/>
    <s v="Aportes a cajas de compensación familiar  - Inspecciones                                                                                                                      "/>
    <n v="7745120.9500000002"/>
    <n v="0"/>
    <n v="0"/>
    <n v="0"/>
    <n v="0"/>
    <n v="0"/>
    <n v="7745120.9500000002"/>
    <n v="1737300"/>
    <n v="1737300"/>
    <n v="1737300"/>
    <n v="1737300"/>
    <n v="6007820.9500000002"/>
    <n v="8287279.4165000003"/>
    <n v="8867388.9756550007"/>
    <n v="9488106.2039508522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5.4501048.16.0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64"/>
    <s v="Aportes generales al sistema de riesgos laborales - Inspecciones                                                                                                              "/>
    <n v="1010738.28"/>
    <n v="0"/>
    <n v="0"/>
    <n v="0"/>
    <n v="0"/>
    <n v="0"/>
    <n v="1010738.28"/>
    <n v="199400"/>
    <n v="199400"/>
    <n v="199400"/>
    <n v="199400"/>
    <n v="811338.28"/>
    <n v="1081489.9596000002"/>
    <n v="1157194.2567720003"/>
    <n v="1238197.8547460404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6.4501048.16.0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72"/>
    <s v="Aportes al ICBF - Inspecciones                                                                                                                                                "/>
    <n v="5808840.71"/>
    <n v="0"/>
    <n v="0"/>
    <n v="0"/>
    <n v="0"/>
    <n v="0"/>
    <n v="5808840.71"/>
    <n v="1302800"/>
    <n v="1302800"/>
    <n v="1302800"/>
    <n v="1302800"/>
    <n v="4506040.71"/>
    <n v="6215459.5597000001"/>
    <n v="6650541.7288790001"/>
    <n v="7116079.6499005305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7.4501048.16.0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80"/>
    <s v="Aportes al SENA - Inspecciones                                                                                                                                                "/>
    <n v="968140.12"/>
    <n v="0"/>
    <n v="0"/>
    <n v="0"/>
    <n v="0"/>
    <n v="0"/>
    <n v="968140.12"/>
    <n v="217700"/>
    <n v="217700"/>
    <n v="217700"/>
    <n v="217700"/>
    <n v="750440.12"/>
    <n v="1035909.9284000001"/>
    <n v="1108423.6233880001"/>
    <n v="1186013.2770251601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2.009.4501048.16.0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295"/>
    <s v="Aportes a escuelas industriales e institutos técnicos - Inspecciones                                                                                                          "/>
    <n v="1936280.24"/>
    <n v="0"/>
    <n v="0"/>
    <n v="0"/>
    <n v="0"/>
    <n v="0"/>
    <n v="1936280.24"/>
    <n v="435200"/>
    <n v="435200"/>
    <n v="435200"/>
    <n v="435200"/>
    <n v="1501080.24"/>
    <n v="2071819.8568000002"/>
    <n v="2216847.2467760001"/>
    <n v="2372026.5540503203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3.001.01.4501048.16.08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03"/>
    <s v="Vacaciones - Inspecciones                                                                                                                                                     "/>
    <n v="12908534.92"/>
    <n v="0"/>
    <n v="0"/>
    <n v="0"/>
    <n v="0"/>
    <n v="0"/>
    <n v="12908534.92"/>
    <n v="5281978"/>
    <n v="5281978"/>
    <n v="5281978"/>
    <n v="5281978"/>
    <n v="7626556.9199999999"/>
    <n v="13812132.364400001"/>
    <n v="14778981.629908003"/>
    <n v="15813510.344001563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1.01.03.001.03.4501048.16.06.032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09"/>
    <s v="Bonificación especial de recreación - Inspecciones                                                                                                                            "/>
    <n v="1075711.24"/>
    <n v="0"/>
    <n v="0"/>
    <n v="0"/>
    <n v="0"/>
    <n v="0"/>
    <n v="1075711.24"/>
    <n v="503046"/>
    <n v="503046"/>
    <n v="503046"/>
    <n v="503046"/>
    <n v="572665.24"/>
    <n v="1151011.0268000001"/>
    <n v="1231581.7986760002"/>
    <n v="1317792.5245833204"/>
  </r>
  <r>
    <n v="45"/>
    <x v="15"/>
    <n v="4501"/>
    <x v="28"/>
    <x v="28"/>
    <n v="4501048"/>
    <s v="Servicio de apoyo para el acceso a la justicia policiva                                                                                          "/>
    <s v="2.3.2.02.02.009.4501048.16.80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62"/>
    <s v="Aportes a la ESAP - Inspecciones                                                                                                                                              "/>
    <n v="968140.12"/>
    <n v="0"/>
    <n v="0"/>
    <n v="0"/>
    <n v="0"/>
    <n v="0"/>
    <n v="968140.12"/>
    <n v="217700"/>
    <n v="217700"/>
    <n v="217700"/>
    <n v="217700"/>
    <n v="750440.12"/>
    <n v="1035909.9284000001"/>
    <n v="1108423.6233880001"/>
    <n v="1186013.2770251601"/>
  </r>
  <r>
    <n v="45"/>
    <x v="15"/>
    <n v="4502"/>
    <x v="29"/>
    <x v="29"/>
    <n v="4502001"/>
    <s v="Servicio de promocion a la participacion ciudadana                                                                                               "/>
    <s v="2.3.2.02.02.008.4502001.16.33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59"/>
    <s v="Servicio de promoción a la participación ciudadana - Presupuesto Participativo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  <n v="52500000"/>
    <n v="55125000"/>
    <n v="57881250"/>
  </r>
  <r>
    <n v="45"/>
    <x v="15"/>
    <n v="4502"/>
    <x v="29"/>
    <x v="29"/>
    <n v="4502001"/>
    <s v="Servicio de promocion a la participacion ciudadana                                                                                               "/>
    <s v="2.3.2.02.02.008.4502001.16.34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60"/>
    <s v="Servicio de promoción a la participación ciudadana - CTP                 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  <n v="21000000"/>
    <n v="22050000"/>
    <n v="23152500"/>
  </r>
  <r>
    <n v="45"/>
    <x v="15"/>
    <n v="4502"/>
    <x v="29"/>
    <x v="29"/>
    <n v="4502001"/>
    <s v="Servicio de promocion a la participacion ciudadana                                                                                               "/>
    <s v="2.3.2.02.02.008.4502001.16.35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61"/>
    <s v="Servicio de promoción a la participación ciudadana - Rendición de Cuentas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  <n v="21000000"/>
    <n v="22050000"/>
    <n v="23152500"/>
  </r>
  <r>
    <n v="45"/>
    <x v="15"/>
    <n v="4502"/>
    <x v="29"/>
    <x v="29"/>
    <n v="4502001"/>
    <s v="Servicio de promocion a la participacion ciudadana                                                                                               "/>
    <s v="2.3.2.02.02.008.4502001.16.36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62"/>
    <s v="Servicio de promoción a la participación ciudadana - Presupuesto Participativo                                                                                                "/>
    <n v="100000000"/>
    <n v="0"/>
    <n v="0"/>
    <n v="0"/>
    <n v="0"/>
    <n v="0"/>
    <n v="100000000"/>
    <n v="0"/>
    <n v="0"/>
    <n v="0"/>
    <n v="0"/>
    <n v="100000000"/>
    <n v="107000000"/>
    <n v="114490000"/>
    <n v="122504300"/>
  </r>
  <r>
    <n v="45"/>
    <x v="15"/>
    <n v="4502"/>
    <x v="29"/>
    <x v="29"/>
    <n v="4502001"/>
    <s v="Servicio de promocion a la participacion ciudadana                                                                                               "/>
    <s v="2.3.2.02.02.008.4502001.16.87.342                  "/>
    <n v="342"/>
    <s v="RBA RECURSOS PROPIOS                                                    "/>
    <s v="PROPIOS"/>
    <s v="ANTERIOR"/>
    <s v="Recursos Propios"/>
    <n v="0"/>
    <n v="0"/>
    <n v="0"/>
    <n v="0"/>
    <n v="587"/>
    <s v="Servicio de promoción a la participación ciudadana - JAC                                                                                                                      "/>
    <n v="0"/>
    <n v="30000000"/>
    <n v="0"/>
    <n v="0"/>
    <n v="0"/>
    <n v="0"/>
    <n v="30000000"/>
    <n v="0"/>
    <n v="0"/>
    <n v="0"/>
    <n v="0"/>
    <n v="30000000"/>
    <n v="0"/>
    <n v="0"/>
    <n v="0"/>
  </r>
  <r>
    <n v="45"/>
    <x v="15"/>
    <n v="4502"/>
    <x v="29"/>
    <x v="29"/>
    <n v="4502026"/>
    <s v="Documentos normativos4502026                                                                                                                     "/>
    <s v="2.3.2.02.02.008.4502026.16.37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63"/>
    <s v="Documentos normativos - JAC                                                                                                                                                   "/>
    <n v="50000000"/>
    <n v="0"/>
    <n v="0"/>
    <n v="0"/>
    <n v="0"/>
    <n v="0"/>
    <n v="50000000"/>
    <n v="0"/>
    <n v="0"/>
    <n v="0"/>
    <n v="0"/>
    <n v="50000000"/>
    <n v="52500000"/>
    <n v="55125000"/>
    <n v="57881250"/>
  </r>
  <r>
    <n v="45"/>
    <x v="15"/>
    <n v="4502"/>
    <x v="29"/>
    <x v="29"/>
    <n v="4502026"/>
    <s v="Documentos normativos4502026                                                                                                                     "/>
    <s v="2.3.2.02.02.008.4502026.16.38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64"/>
    <s v="Documentos normativos - JAC                                                                                                                                                   "/>
    <n v="50000000"/>
    <n v="0"/>
    <n v="0"/>
    <n v="0"/>
    <n v="50000000"/>
    <n v="0"/>
    <n v="0"/>
    <n v="0"/>
    <n v="0"/>
    <n v="0"/>
    <n v="0"/>
    <n v="0"/>
    <n v="0"/>
    <n v="0"/>
    <n v="0"/>
  </r>
  <r>
    <n v="45"/>
    <x v="15"/>
    <n v="4502"/>
    <x v="29"/>
    <x v="29"/>
    <n v="4502033"/>
    <s v="Servicio de integracion de la oferta publica4502033                                                                                              "/>
    <s v="2.3.2.02.02.009.4502033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481"/>
    <s v="Servicio de integración de la oferta pública                                                                                                                                  "/>
    <n v="0"/>
    <n v="0"/>
    <n v="0"/>
    <n v="20000000"/>
    <n v="0"/>
    <n v="0"/>
    <n v="20000000"/>
    <n v="0"/>
    <n v="0"/>
    <n v="0"/>
    <n v="0"/>
    <n v="20000000"/>
    <n v="21000000"/>
    <n v="22050000"/>
    <n v="23152500"/>
  </r>
  <r>
    <n v="45"/>
    <x v="15"/>
    <n v="4502"/>
    <x v="29"/>
    <x v="29"/>
    <n v="4502033"/>
    <s v="Servicio de integracion de la oferta publica4502033                                                                                              "/>
    <s v="2.3.2.02.02.009.4502033.16.8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63"/>
    <s v="Servicio de integración de la oferta pública                             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  <n v="21400000"/>
    <n v="22898000"/>
    <n v="24500860"/>
  </r>
  <r>
    <n v="45"/>
    <x v="15"/>
    <n v="4502"/>
    <x v="29"/>
    <x v="29"/>
    <n v="4502034"/>
    <s v="Servicio de educacion informal 4502034                                                                                                           "/>
    <s v="2.3.2.02.02.008.4502034.16.39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65"/>
    <s v="Servicio de educación informal - Capacitación a Dignatarios                                                                                                                   "/>
    <n v="20000000"/>
    <n v="0"/>
    <n v="0"/>
    <n v="0"/>
    <n v="0"/>
    <n v="0"/>
    <n v="20000000"/>
    <n v="0"/>
    <n v="0"/>
    <n v="0"/>
    <n v="0"/>
    <n v="20000000"/>
    <n v="21400000"/>
    <n v="22898000"/>
    <n v="24500860"/>
  </r>
  <r>
    <n v="45"/>
    <x v="15"/>
    <n v="4502"/>
    <x v="29"/>
    <x v="29"/>
    <n v="4502038"/>
    <s v="Servicio de promocion de la garantia de derechos                                                                                                 "/>
    <s v="2.3.2.02.02.009.4502038.16.104.352                 "/>
    <n v="352"/>
    <s v="RBA MULTAS MULTAS VIOLENCIA CONTRA LA MUJER                             "/>
    <s v="OTRAS"/>
    <s v="ANTERIOR"/>
    <s v="Otros"/>
    <n v="0"/>
    <n v="0"/>
    <n v="0"/>
    <n v="0"/>
    <n v="537"/>
    <s v="Servicio de promoción de la garantía de derechos - Mujer                                                                                                                      "/>
    <n v="0"/>
    <n v="8573293.4800000004"/>
    <n v="0"/>
    <n v="0"/>
    <n v="0"/>
    <n v="0"/>
    <n v="8573293.4800000004"/>
    <n v="0"/>
    <n v="0"/>
    <n v="0"/>
    <n v="0"/>
    <n v="8573293.4800000004"/>
    <n v="0"/>
    <n v="0"/>
    <n v="0"/>
  </r>
  <r>
    <n v="45"/>
    <x v="15"/>
    <n v="4502"/>
    <x v="29"/>
    <x v="29"/>
    <n v="4502038"/>
    <s v="Servicio de promocion de la garantia de derechos                                                                                                 "/>
    <s v="2.3.2.02.02.009.4502038.16.82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64"/>
    <s v="Servicio de promoción de la garantía de derechos                                                                                                                              "/>
    <n v="55000000"/>
    <n v="0"/>
    <n v="0"/>
    <n v="25000000"/>
    <n v="0"/>
    <n v="0"/>
    <n v="80000000"/>
    <n v="80000000"/>
    <n v="80000000"/>
    <n v="80000000"/>
    <n v="80000000"/>
    <n v="0"/>
    <n v="85600000"/>
    <n v="91592000"/>
    <n v="98003440"/>
  </r>
  <r>
    <n v="45"/>
    <x v="15"/>
    <n v="4502"/>
    <x v="29"/>
    <x v="29"/>
    <n v="4502038"/>
    <s v="Servicio de promocion de la garantia de derechos                                                                                                 "/>
    <s v="2.3.2.02.02.009.4502038.16.8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65"/>
    <s v="Servicio de promoción de la garantía de derechos                                                                                                                              "/>
    <n v="55000000"/>
    <n v="0"/>
    <n v="0"/>
    <n v="0"/>
    <n v="19000000"/>
    <n v="0"/>
    <n v="36000000"/>
    <n v="0"/>
    <n v="0"/>
    <n v="0"/>
    <n v="0"/>
    <n v="36000000"/>
    <n v="38520000"/>
    <n v="41216400"/>
    <n v="44101548"/>
  </r>
  <r>
    <n v="45"/>
    <x v="15"/>
    <n v="4502"/>
    <x v="29"/>
    <x v="29"/>
    <n v="4502038"/>
    <s v="Servicio de promocion de la garantia de derechos                                                                                                 "/>
    <s v="2.3.2.02.02.009.4502038.16.84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466"/>
    <s v="Servicio de promoción de la garantía de derechos                                                                                                                              "/>
    <n v="46000000"/>
    <n v="0"/>
    <n v="0"/>
    <n v="0"/>
    <n v="6000000"/>
    <n v="0"/>
    <n v="40000000"/>
    <n v="0"/>
    <n v="0"/>
    <n v="0"/>
    <n v="0"/>
    <n v="40000000"/>
    <n v="42800000"/>
    <n v="45796000"/>
    <n v="49001720"/>
  </r>
  <r>
    <n v="45"/>
    <x v="15"/>
    <n v="4503"/>
    <x v="30"/>
    <x v="30"/>
    <n v="4503003"/>
    <s v="Servicio de asistencia tecnica4503003                                                                                                            "/>
    <s v="2.3.2.02.02.008.4503003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09"/>
    <s v="Servicio de asistencia técnica - Gestion del Riesgo                                                                                                                           "/>
    <n v="0"/>
    <n v="0"/>
    <n v="0"/>
    <n v="32000000"/>
    <n v="0"/>
    <n v="0"/>
    <n v="32000000"/>
    <n v="0"/>
    <n v="0"/>
    <n v="0"/>
    <n v="0"/>
    <n v="32000000"/>
    <n v="34240000"/>
    <n v="36636800"/>
    <n v="39201376"/>
  </r>
  <r>
    <n v="45"/>
    <x v="15"/>
    <n v="4503"/>
    <x v="30"/>
    <x v="30"/>
    <n v="4503003"/>
    <s v="Servicio de asistencia tecnica4503003                                                                                                            "/>
    <s v="2.3.2.02.02.008.4503003.16.83.342                  "/>
    <n v="342"/>
    <s v="RBA RECURSOS PROPIOS                                                    "/>
    <s v="PROPIOS"/>
    <s v="ANTERIOR"/>
    <s v="Recursos Propios"/>
    <n v="0"/>
    <n v="0"/>
    <n v="0"/>
    <n v="0"/>
    <n v="582"/>
    <s v="Servicio de asistencia técnica - Gestion del Riesgo                                                                                                                           "/>
    <n v="0"/>
    <n v="164700000"/>
    <n v="0"/>
    <n v="0"/>
    <n v="0"/>
    <n v="0"/>
    <n v="164700000"/>
    <n v="164000000"/>
    <n v="164000000"/>
    <n v="0"/>
    <n v="0"/>
    <n v="700000"/>
    <n v="0"/>
    <n v="0"/>
    <n v="0"/>
  </r>
  <r>
    <n v="45"/>
    <x v="15"/>
    <n v="4503"/>
    <x v="30"/>
    <x v="30"/>
    <n v="4503013"/>
    <s v="Servicio de fortalecimiento a Cuerpos de Bomberos                                                                                                "/>
    <s v="2.3.2.02.02.009.4503013.16.100.322                 "/>
    <n v="322"/>
    <s v=" RBA SOBRETASA BOMBERIL                                                 "/>
    <s v="OTRAS"/>
    <s v="ANTERIOR"/>
    <s v="Sobretasa Bomberil"/>
    <n v="0"/>
    <n v="0"/>
    <n v="0"/>
    <n v="0"/>
    <n v="506"/>
    <s v="Servicio de fortalecimiento a Cuerpos de Bomberos - Aeronauticos                                                                                                              "/>
    <n v="0"/>
    <n v="28927747.890000001"/>
    <n v="0"/>
    <n v="0"/>
    <n v="0"/>
    <n v="0"/>
    <n v="28927747.890000001"/>
    <n v="0"/>
    <n v="0"/>
    <n v="0"/>
    <n v="0"/>
    <n v="28927747.890000001"/>
    <n v="0"/>
    <n v="0"/>
    <n v="0"/>
  </r>
  <r>
    <n v="45"/>
    <x v="15"/>
    <n v="4503"/>
    <x v="30"/>
    <x v="30"/>
    <n v="4503013"/>
    <s v="Servicio de fortalecimiento a Cuerpos de Bomberos                                                                                                "/>
    <s v="2.3.2.02.02.009.4503013.16.85.008                  "/>
    <n v="8"/>
    <s v="SOBRETASA BOMBERIL                                                      "/>
    <s v="OTRAS"/>
    <s v="ACTUAL"/>
    <s v="Sobretasa Bomberil"/>
    <n v="0.05"/>
    <n v="0.05"/>
    <n v="0.05"/>
    <n v="0.05"/>
    <n v="467"/>
    <s v="Servicio de fortalecimiento a Cuerpos de Bomberos - Voluntarios                                                                                                               "/>
    <n v="1116681840.49"/>
    <n v="0"/>
    <n v="0"/>
    <n v="0"/>
    <n v="0"/>
    <n v="0"/>
    <n v="1116681840.49"/>
    <n v="1116681840.49"/>
    <n v="1116681840.49"/>
    <n v="477855245"/>
    <n v="477855245"/>
    <n v="0"/>
    <n v="1172515932.5145001"/>
    <n v="1231141729.1402252"/>
    <n v="1292698815.5972364"/>
  </r>
  <r>
    <n v="45"/>
    <x v="15"/>
    <n v="4503"/>
    <x v="30"/>
    <x v="30"/>
    <n v="4503013"/>
    <s v="Servicio de fortalecimiento a Cuerpos de Bomberos                                                                                                "/>
    <s v="2.3.2.02.02.009.4503013.16.86.008                  "/>
    <n v="8"/>
    <s v="SOBRETASA BOMBERIL                                                      "/>
    <s v="OTRAS"/>
    <s v="ACTUAL"/>
    <s v="Sobretasa Bomberil"/>
    <n v="0.05"/>
    <n v="0.05"/>
    <n v="0.05"/>
    <n v="0.05"/>
    <n v="468"/>
    <s v="Servicio de fortalecimiento a Cuerpos de Bomberos - Aeronauticos                                                                                                              "/>
    <n v="251823430"/>
    <n v="0"/>
    <n v="0"/>
    <n v="0"/>
    <n v="0"/>
    <n v="0"/>
    <n v="251823430"/>
    <n v="251823430"/>
    <n v="123152789.48999999"/>
    <n v="123152789"/>
    <n v="123152789"/>
    <n v="0"/>
    <n v="264414601.5"/>
    <n v="277635331.57499999"/>
    <n v="291517098.15375"/>
  </r>
  <r>
    <n v="45"/>
    <x v="15"/>
    <n v="4503"/>
    <x v="30"/>
    <x v="30"/>
    <n v="4503013"/>
    <s v="Servicio de fortalecimiento a Cuerpos de Bomberos                                                                                                "/>
    <s v="2.3.2.02.02.009.4503013.16.99.322                  "/>
    <n v="322"/>
    <s v=" RBA SOBRETASA BOMBERIL                                                 "/>
    <s v="OTRAS"/>
    <s v="ANTERIOR"/>
    <s v="Sobretasa Bomberil"/>
    <n v="0"/>
    <n v="0"/>
    <n v="0"/>
    <n v="0"/>
    <n v="505"/>
    <s v="Servicio de fortalecimiento a Cuerpos de Bomberos - Voluntarios                                                                                                               "/>
    <n v="0"/>
    <n v="136499881.53999999"/>
    <n v="0"/>
    <n v="0"/>
    <n v="0"/>
    <n v="0"/>
    <n v="136499881.53999999"/>
    <n v="0"/>
    <n v="0"/>
    <n v="0"/>
    <n v="0"/>
    <n v="136499881.53999999"/>
    <n v="0"/>
    <n v="0"/>
    <n v="0"/>
  </r>
  <r>
    <n v="45"/>
    <x v="15"/>
    <n v="4503"/>
    <x v="30"/>
    <x v="30"/>
    <n v="4503022"/>
    <s v="Obras de infraestructura para la reduccion del riesgo de desastres                                                                               "/>
    <s v="2.3.2.02.02.005.4503022.16.07.011                  "/>
    <n v="11"/>
    <s v="RP FGR                                                                  "/>
    <s v="OTRAS"/>
    <s v="ACTUAL"/>
    <s v="Otros"/>
    <n v="0.05"/>
    <n v="0.05"/>
    <n v="0.05"/>
    <n v="0.05"/>
    <n v="326"/>
    <s v="Obras de infraestructura para la reducción del riesgo de desastres                                                                                                            "/>
    <n v="188236492.27000001"/>
    <n v="0"/>
    <n v="0"/>
    <n v="0"/>
    <n v="0"/>
    <n v="0"/>
    <n v="188236492.27000001"/>
    <n v="0"/>
    <n v="0"/>
    <n v="0"/>
    <n v="0"/>
    <n v="188236492.27000001"/>
    <n v="197648316.88350001"/>
    <n v="207530732.72767502"/>
    <n v="217907269.36405879"/>
  </r>
  <r>
    <n v="45"/>
    <x v="15"/>
    <n v="4503"/>
    <x v="30"/>
    <x v="30"/>
    <n v="4503022"/>
    <s v="Obras de infraestructura para la reduccion del riesgo de desastres                                                                               "/>
    <s v="2.3.2.02.02.005.4503022.16.12.321                  "/>
    <n v="321"/>
    <s v="RBA FONDO DE GESTION DEL RIESGO                                         "/>
    <s v="OTRAS"/>
    <s v="ANTERIOR"/>
    <s v="Otros"/>
    <n v="0"/>
    <n v="0"/>
    <n v="0"/>
    <n v="0"/>
    <n v="507"/>
    <s v="Obras de infraestructura para la reducción del riesgo de desastres                                                                                                            "/>
    <n v="0"/>
    <n v="84197876.430000007"/>
    <n v="0"/>
    <n v="0"/>
    <n v="0"/>
    <n v="0"/>
    <n v="84197876.430000007"/>
    <n v="0"/>
    <n v="0"/>
    <n v="0"/>
    <n v="0"/>
    <n v="84197876.430000007"/>
    <n v="0"/>
    <n v="0"/>
    <n v="0"/>
  </r>
  <r>
    <n v="45"/>
    <x v="15"/>
    <n v="4503"/>
    <x v="30"/>
    <x v="30"/>
    <n v="4503022"/>
    <s v="Obras de infraestructura para la reduccion del riesgo de desastres                                                                               "/>
    <s v="2.3.2.02.02.005.4503022.16.16.342                  "/>
    <n v="342"/>
    <s v="RBA RECURSOS PROPIOS                                                    "/>
    <s v="PROPIOS"/>
    <s v="ANTERIOR"/>
    <s v="Recursos Propios"/>
    <n v="0"/>
    <n v="0"/>
    <n v="0"/>
    <n v="0"/>
    <n v="581"/>
    <s v="Obras de infraestructura para la reducción del riesgo de desastres                                                                                                            "/>
    <n v="0"/>
    <n v="295300000"/>
    <n v="0"/>
    <n v="30000000"/>
    <n v="0"/>
    <n v="0"/>
    <n v="325300000"/>
    <n v="100000000"/>
    <n v="100000000"/>
    <n v="0"/>
    <n v="0"/>
    <n v="225300000"/>
    <n v="0"/>
    <n v="0"/>
    <n v="0"/>
  </r>
  <r>
    <n v="45"/>
    <x v="15"/>
    <n v="4503"/>
    <x v="30"/>
    <x v="30"/>
    <n v="4503023"/>
    <s v="Documentos de planeacion4503023                                                                                                                  "/>
    <s v="2.3.2.02.02.008.4503023.16.84.342                  "/>
    <n v="342"/>
    <s v="RBA RECURSOS PROPIOS                                                    "/>
    <s v="PROPIOS"/>
    <s v="ANTERIOR"/>
    <s v="Recursos Propios"/>
    <n v="0"/>
    <n v="0"/>
    <n v="0"/>
    <n v="0"/>
    <n v="583"/>
    <s v="Documentos de Planeación EMRE                                                                                                                                                 "/>
    <n v="0"/>
    <n v="30000000"/>
    <n v="0"/>
    <n v="0"/>
    <n v="30000000"/>
    <n v="0"/>
    <n v="0"/>
    <n v="0"/>
    <n v="0"/>
    <n v="0"/>
    <n v="0"/>
    <n v="0"/>
    <n v="0"/>
    <n v="0"/>
    <n v="0"/>
  </r>
  <r>
    <n v="45"/>
    <x v="15"/>
    <n v="4599"/>
    <x v="31"/>
    <x v="31"/>
    <n v="4599007"/>
    <s v="Servicios tecnologicos4599007                                                                                                                    "/>
    <s v="2.3.2.02.02.008.4599007.16.40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66"/>
    <s v="Servicios tecnológicos                                                                                                                                                        "/>
    <n v="200000000"/>
    <n v="0"/>
    <n v="0"/>
    <n v="0"/>
    <n v="100000000"/>
    <n v="0"/>
    <n v="100000000"/>
    <n v="0"/>
    <n v="0"/>
    <n v="0"/>
    <n v="0"/>
    <n v="100000000"/>
    <n v="105000000"/>
    <n v="110250000"/>
    <n v="115762500"/>
  </r>
  <r>
    <n v="45"/>
    <x v="15"/>
    <n v="4599"/>
    <x v="31"/>
    <x v="31"/>
    <n v="4599007"/>
    <s v="Servicios tecnologicos4599007                                                                                                                    "/>
    <s v="2.3.2.02.02.008.4599007.16.4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67"/>
    <s v="Servicios tecnológicos                                                                                                                                                        "/>
    <n v="60000000"/>
    <n v="0"/>
    <n v="0"/>
    <n v="0"/>
    <n v="0"/>
    <n v="0"/>
    <n v="60000000"/>
    <n v="0"/>
    <n v="0"/>
    <n v="0"/>
    <n v="0"/>
    <n v="60000000"/>
    <n v="63000000"/>
    <n v="66150000"/>
    <n v="69457500"/>
  </r>
  <r>
    <n v="45"/>
    <x v="15"/>
    <n v="4599"/>
    <x v="31"/>
    <x v="31"/>
    <n v="4599007"/>
    <s v="Servicios tecnologicos4599007                                                                                                                    "/>
    <s v="2.3.2.02.02.008.4599007.16.91.342                  "/>
    <n v="342"/>
    <s v="RBA RECURSOS PROPIOS                                                    "/>
    <s v="PROPIOS"/>
    <s v="ANTERIOR"/>
    <s v="Recursos Propios"/>
    <n v="0"/>
    <n v="0"/>
    <n v="0"/>
    <n v="0"/>
    <n v="594"/>
    <s v="Servicios tecnológicos                                                                                                                                                        "/>
    <n v="0"/>
    <n v="200000000"/>
    <n v="0"/>
    <n v="0"/>
    <n v="0"/>
    <n v="0"/>
    <n v="200000000"/>
    <n v="0"/>
    <n v="0"/>
    <n v="0"/>
    <n v="0"/>
    <n v="200000000"/>
    <n v="0"/>
    <n v="0"/>
    <n v="0"/>
  </r>
  <r>
    <n v="45"/>
    <x v="15"/>
    <n v="4599"/>
    <x v="31"/>
    <x v="31"/>
    <n v="4599016"/>
    <s v="Sedes mantenidas                                                                                                                                 "/>
    <s v="2.3.2.02.02.008.4599016.16.42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68"/>
    <s v="Sedes mantenidas                                                                                                                                                              "/>
    <n v="300000000"/>
    <n v="0"/>
    <n v="0"/>
    <n v="0"/>
    <n v="0"/>
    <n v="0"/>
    <n v="300000000"/>
    <n v="0"/>
    <n v="0"/>
    <n v="0"/>
    <n v="0"/>
    <n v="300000000"/>
    <n v="315000000"/>
    <n v="330750000"/>
    <n v="347287500"/>
  </r>
  <r>
    <n v="45"/>
    <x v="15"/>
    <n v="4599"/>
    <x v="31"/>
    <x v="31"/>
    <n v="4599016"/>
    <s v="Sedes mantenidas                                                                                                                                 "/>
    <s v="2.3.2.02.02.008.4599016.16.43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69"/>
    <s v="Sedes mantenidas                                                                                                                                                              "/>
    <n v="200000000"/>
    <n v="0"/>
    <n v="0"/>
    <n v="0"/>
    <n v="0"/>
    <n v="0"/>
    <n v="200000000"/>
    <n v="0"/>
    <n v="0"/>
    <n v="0"/>
    <n v="0"/>
    <n v="200000000"/>
    <n v="214000000"/>
    <n v="228980000"/>
    <n v="245008600"/>
  </r>
  <r>
    <n v="45"/>
    <x v="15"/>
    <n v="4599"/>
    <x v="31"/>
    <x v="31"/>
    <n v="4599017"/>
    <s v="Servicio de gestion documental                                                                                                                   "/>
    <s v="2.3.2.02.02.008.4599017.16.44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0"/>
    <s v="Servicio de gestión documental                                                                                                                                                "/>
    <n v="100000000"/>
    <n v="0"/>
    <n v="0"/>
    <n v="0"/>
    <n v="0"/>
    <n v="0"/>
    <n v="100000000"/>
    <n v="0"/>
    <n v="0"/>
    <n v="0"/>
    <n v="0"/>
    <n v="100000000"/>
    <n v="105000000"/>
    <n v="110250000"/>
    <n v="115762500"/>
  </r>
  <r>
    <n v="45"/>
    <x v="15"/>
    <n v="4599"/>
    <x v="31"/>
    <x v="31"/>
    <n v="4599019"/>
    <s v="Documentos de planeacion4599019                                                                                                                  "/>
    <s v="2.3.2.02.02.008.4599019.16.82.342                  "/>
    <n v="342"/>
    <s v="RBA RECURSOS PROPIOS                                                    "/>
    <s v="PROPIOS"/>
    <s v="ANTERIOR"/>
    <s v="Recursos Propios"/>
    <n v="0"/>
    <n v="0"/>
    <n v="0"/>
    <n v="0"/>
    <n v="579"/>
    <s v="Servicio de asistencia técnica - Secretaría Planeación PDM                                                                                                                    "/>
    <n v="0"/>
    <n v="300000000"/>
    <n v="0"/>
    <n v="0"/>
    <n v="0"/>
    <n v="0"/>
    <n v="300000000"/>
    <n v="300000000"/>
    <n v="299939000"/>
    <n v="119975600"/>
    <n v="119975600"/>
    <n v="0"/>
    <n v="0"/>
    <n v="0"/>
    <n v="0"/>
  </r>
  <r>
    <n v="45"/>
    <x v="15"/>
    <n v="4599"/>
    <x v="31"/>
    <x v="31"/>
    <n v="4599023"/>
    <s v="Servicio de Implementacion Sistemas de Gestion                                                                                                   "/>
    <s v="2.3.2.02.02.008.4599023.16.45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1"/>
    <s v="Servicio de Implementación Sistemas de Gestión                                                                                                                                "/>
    <n v="100000000"/>
    <n v="0"/>
    <n v="0"/>
    <n v="18632633"/>
    <n v="0"/>
    <n v="0"/>
    <n v="118632633"/>
    <n v="0"/>
    <n v="0"/>
    <n v="0"/>
    <n v="0"/>
    <n v="118632633"/>
    <n v="124564264.65000001"/>
    <n v="130792477.88250001"/>
    <n v="137332101.77662501"/>
  </r>
  <r>
    <n v="45"/>
    <x v="15"/>
    <n v="4599"/>
    <x v="31"/>
    <x v="31"/>
    <n v="4599023"/>
    <s v="Servicio de Implementacion Sistemas de Gestion                                                                                                   "/>
    <s v="2.3.2.02.02.008.4599023.16.45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13"/>
    <s v="Servicio de Implementación Sistemas de Gestión                                                                                                                                "/>
    <n v="0"/>
    <n v="0"/>
    <n v="0"/>
    <n v="81367366.340000004"/>
    <n v="0"/>
    <n v="0"/>
    <n v="81367366.340000004"/>
    <n v="0"/>
    <n v="0"/>
    <n v="0"/>
    <n v="0"/>
    <n v="81367366.340000004"/>
    <n v="87063081.983800009"/>
    <n v="93157497.72266601"/>
    <n v="99678522.563252643"/>
  </r>
  <r>
    <n v="45"/>
    <x v="15"/>
    <n v="4599"/>
    <x v="31"/>
    <x v="31"/>
    <n v="4599023"/>
    <s v="Servicio de Implementacion Sistemas de Gestion                                                                                                   "/>
    <s v="2.3.2.02.02.008.4599023.16.46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2"/>
    <s v="Servicio de Implementacion Sistemas de Gestion                                                                                                                                "/>
    <n v="200000000"/>
    <n v="0"/>
    <n v="0"/>
    <n v="0"/>
    <n v="200000000"/>
    <n v="0"/>
    <n v="0"/>
    <n v="0"/>
    <n v="0"/>
    <n v="0"/>
    <n v="0"/>
    <n v="0"/>
    <n v="0"/>
    <n v="0"/>
    <n v="0"/>
  </r>
  <r>
    <n v="45"/>
    <x v="15"/>
    <n v="4599"/>
    <x v="31"/>
    <x v="31"/>
    <n v="4599023"/>
    <s v="Servicio de Implementacion Sistemas de Gestion                                                                                                   "/>
    <s v="2.3.2.02.02.008.4599023.16.72.503                  "/>
    <n v="503"/>
    <s v="RB INGRESOS CORRIENTES O CAPITAL DE LIBRE DESTINACION                   "/>
    <s v="PROPIOS"/>
    <s v="ANTERIOR"/>
    <s v="Recursos Propios"/>
    <n v="0"/>
    <n v="0"/>
    <n v="0"/>
    <n v="0"/>
    <n v="560"/>
    <s v="Servicio de Implementación Sistemas de Gestión                                                                                                                                "/>
    <n v="0"/>
    <n v="267698972.86000001"/>
    <n v="0"/>
    <n v="0"/>
    <n v="0"/>
    <n v="0"/>
    <n v="267698972.86000001"/>
    <n v="267698972.86000001"/>
    <n v="0"/>
    <n v="0"/>
    <n v="0"/>
    <n v="0"/>
    <n v="0"/>
    <n v="0"/>
    <n v="0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47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3"/>
    <s v="Servicios de información implementados - Dirección TIC                                                                                                                        "/>
    <n v="170000000"/>
    <n v="0"/>
    <n v="0"/>
    <n v="0"/>
    <n v="0"/>
    <n v="0"/>
    <n v="170000000"/>
    <n v="0"/>
    <n v="0"/>
    <n v="0"/>
    <n v="0"/>
    <n v="170000000"/>
    <n v="178500000"/>
    <n v="187425000"/>
    <n v="196796250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47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14"/>
    <s v="Servicios de información implementados - Dirección TIC                                                                                                                        "/>
    <n v="0"/>
    <n v="0"/>
    <n v="0"/>
    <n v="71000000"/>
    <n v="0"/>
    <n v="0"/>
    <n v="71000000"/>
    <n v="0"/>
    <n v="0"/>
    <n v="0"/>
    <n v="0"/>
    <n v="71000000"/>
    <n v="75970000"/>
    <n v="81287900"/>
    <n v="86978053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48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4"/>
    <s v="Servicios de información implementados -Catastro Multiproposito                                                                                                               "/>
    <n v="350000000"/>
    <n v="0"/>
    <n v="0"/>
    <n v="0"/>
    <n v="0"/>
    <n v="0"/>
    <n v="350000000"/>
    <n v="0"/>
    <n v="0"/>
    <n v="0"/>
    <n v="0"/>
    <n v="350000000"/>
    <n v="367500000"/>
    <n v="385875000"/>
    <n v="405168750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49.016                  "/>
    <n v="16"/>
    <s v="COES ESTRATIFICACION                                                    "/>
    <s v="OTRAS"/>
    <s v="ACTUAL"/>
    <s v="COES Estratificacion"/>
    <n v="0.06"/>
    <n v="7.0000000000000007E-2"/>
    <n v="7.0000000000000007E-2"/>
    <n v="7.0000000000000007E-2"/>
    <n v="375"/>
    <s v="Servicios de información implementados - Estratificacion Sec. Planeacion                                                                                                      "/>
    <n v="51448419.799999997"/>
    <n v="0"/>
    <n v="0"/>
    <n v="0"/>
    <n v="0"/>
    <n v="0"/>
    <n v="51448419.799999997"/>
    <n v="0"/>
    <n v="0"/>
    <n v="0"/>
    <n v="0"/>
    <n v="51448419.799999997"/>
    <n v="55049809.185999997"/>
    <n v="58903295.829020001"/>
    <n v="63026526.537051402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50.342                  "/>
    <n v="342"/>
    <s v="RBA RECURSOS PROPIOS                                                    "/>
    <s v="PROPIOS"/>
    <s v="ANTERIOR"/>
    <s v="Recursos Propios"/>
    <n v="0"/>
    <n v="0"/>
    <n v="0"/>
    <n v="0"/>
    <n v="616"/>
    <s v="Servicios de información implementados - Dirección TIC                                                                                                                        "/>
    <n v="0"/>
    <n v="0"/>
    <n v="0"/>
    <n v="29000000"/>
    <n v="0"/>
    <n v="0"/>
    <n v="29000000"/>
    <n v="0"/>
    <n v="0"/>
    <n v="0"/>
    <n v="0"/>
    <n v="29000000"/>
    <n v="0"/>
    <n v="0"/>
    <n v="0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60.323                  "/>
    <n v="323"/>
    <s v="RBA ESTRATIFICACION NIVEL MUNICIPAL                                     "/>
    <s v="OTRAS"/>
    <s v="ANTERIOR"/>
    <s v="COES Estratificacion"/>
    <n v="0"/>
    <n v="0"/>
    <n v="0"/>
    <n v="0"/>
    <n v="508"/>
    <s v="Servicios de información implementados - Estratificacion Sec. Planeacion                                                                                                      "/>
    <n v="0"/>
    <n v="206656514.03"/>
    <n v="0"/>
    <n v="0"/>
    <n v="0"/>
    <n v="0"/>
    <n v="206656514.03"/>
    <n v="0"/>
    <n v="0"/>
    <n v="0"/>
    <n v="0"/>
    <n v="206656514.03"/>
    <n v="0"/>
    <n v="0"/>
    <n v="0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74.342                  "/>
    <n v="342"/>
    <s v="RBA RECURSOS PROPIOS                                                    "/>
    <s v="PROPIOS"/>
    <s v="ANTERIOR"/>
    <s v="Recursos Propios"/>
    <n v="0"/>
    <n v="0"/>
    <n v="0"/>
    <n v="0"/>
    <n v="563"/>
    <s v="Servicios de información implementados - Otros                                                                                                                                "/>
    <n v="0"/>
    <n v="300000000"/>
    <n v="0"/>
    <n v="0"/>
    <n v="0"/>
    <n v="0"/>
    <n v="300000000"/>
    <n v="0"/>
    <n v="0"/>
    <n v="0"/>
    <n v="0"/>
    <n v="300000000"/>
    <n v="0"/>
    <n v="0"/>
    <n v="0"/>
  </r>
  <r>
    <n v="45"/>
    <x v="15"/>
    <n v="4599"/>
    <x v="31"/>
    <x v="31"/>
    <n v="4599025"/>
    <s v="Servicios de informacion implementados4599025                                                                                                    "/>
    <s v="2.3.2.02.02.008.4599025.16.75.342                  "/>
    <n v="342"/>
    <s v="RBA RECURSOS PROPIOS                                                    "/>
    <s v="PROPIOS"/>
    <s v="ANTERIOR"/>
    <s v="Recursos Propios"/>
    <n v="0"/>
    <n v="0"/>
    <n v="0"/>
    <n v="0"/>
    <n v="568"/>
    <s v="Servicios de información implementados -Catastro Multiproposito                                                                                                               "/>
    <n v="0"/>
    <n v="438000000"/>
    <n v="0"/>
    <n v="0"/>
    <n v="0"/>
    <n v="0"/>
    <n v="438000000"/>
    <n v="0"/>
    <n v="0"/>
    <n v="0"/>
    <n v="0"/>
    <n v="438000000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0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6"/>
    <s v="Servicio de asistencia técnica - Secretaría de Transito                                                                                                                       "/>
    <n v="305232000"/>
    <n v="0"/>
    <n v="0"/>
    <n v="0"/>
    <n v="0"/>
    <n v="0"/>
    <n v="305232000"/>
    <n v="305232000"/>
    <n v="305232000"/>
    <n v="50872000.200000003"/>
    <n v="50872000.200000003"/>
    <n v="0"/>
    <n v="320493600"/>
    <n v="336518280"/>
    <n v="353344194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7"/>
    <s v="Servicio de asistencia técnica - Entes Descentralizados                                                                                                                       "/>
    <n v="200000000"/>
    <n v="0"/>
    <n v="0"/>
    <n v="0"/>
    <n v="0"/>
    <n v="0"/>
    <n v="200000000"/>
    <n v="100000000"/>
    <n v="100000000"/>
    <n v="0"/>
    <n v="0"/>
    <n v="100000000"/>
    <n v="210000000"/>
    <n v="220500000"/>
    <n v="23152500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2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8"/>
    <s v="Servicio de asistencia técnica - Secretaría de Hacienda                                                                                                                       "/>
    <n v="250000000"/>
    <n v="0"/>
    <n v="0"/>
    <n v="2390000"/>
    <n v="0"/>
    <n v="0"/>
    <n v="252390000"/>
    <n v="250000000"/>
    <n v="250000000"/>
    <n v="97600000"/>
    <n v="97600000"/>
    <n v="2390000"/>
    <n v="265009500"/>
    <n v="278259975"/>
    <n v="292172973.75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3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379"/>
    <s v="Servicio de asistencia técnica - Prensa                                                                                                                                       "/>
    <n v="380000000"/>
    <n v="0"/>
    <n v="0"/>
    <n v="0"/>
    <n v="0"/>
    <n v="0"/>
    <n v="380000000"/>
    <n v="180000000"/>
    <n v="0"/>
    <n v="0"/>
    <n v="0"/>
    <n v="200000000"/>
    <n v="399000000"/>
    <n v="418950000"/>
    <n v="43989750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4.014                  "/>
    <n v="14"/>
    <s v="REINTEGROS RP                                                           "/>
    <s v="OTRAS"/>
    <s v="ACTUAL"/>
    <s v="Otros"/>
    <n v="0.05"/>
    <n v="0.05"/>
    <n v="0.05"/>
    <n v="0.05"/>
    <n v="380"/>
    <s v="Servicio de asistencia técnica - Secretaría de Hacienda                                                                                                                       "/>
    <n v="1000000"/>
    <n v="404522504.97000003"/>
    <n v="0"/>
    <n v="0"/>
    <n v="0"/>
    <n v="0"/>
    <n v="405522504.97000003"/>
    <n v="0"/>
    <n v="0"/>
    <n v="0"/>
    <n v="0"/>
    <n v="405522504.97000003"/>
    <n v="425798630.21850008"/>
    <n v="447088561.72942507"/>
    <n v="469442989.81589633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5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381"/>
    <s v="Servicio de asistencia técnica - Secretaría de Hacienda                                                                                                                       "/>
    <n v="250000000"/>
    <n v="0"/>
    <n v="0"/>
    <n v="0"/>
    <n v="15000000"/>
    <n v="0"/>
    <n v="235000000"/>
    <n v="235000000"/>
    <n v="235000000"/>
    <n v="46800000"/>
    <n v="46800000"/>
    <n v="0"/>
    <n v="251450000"/>
    <n v="269051500"/>
    <n v="287885105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56.041                  "/>
    <n v="41"/>
    <s v="CONCESION TRANSITO SSF                                                  "/>
    <s v="OTRAS"/>
    <s v="ACTUAL"/>
    <s v="Otros"/>
    <n v="0.05"/>
    <n v="0.05"/>
    <n v="0.05"/>
    <n v="0.05"/>
    <n v="382"/>
    <s v="Servicio de asistencia técnica - Secretaría de Transito SSF                                                                                                                   "/>
    <n v="4708462585.3199997"/>
    <n v="0"/>
    <n v="0"/>
    <n v="0"/>
    <n v="0"/>
    <n v="0"/>
    <n v="4708462585.3199997"/>
    <n v="0"/>
    <n v="0"/>
    <n v="0"/>
    <n v="0"/>
    <n v="4708462585.3199997"/>
    <n v="4943885714.5859995"/>
    <n v="5191080000.3153"/>
    <n v="5450634000.3310652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69.360                  "/>
    <n v="360"/>
    <s v="RBA Recursos Forzosa Inversion (Multas Transito) SSF                    "/>
    <s v="OTRAS"/>
    <s v="ANTERIOR"/>
    <s v="Otros"/>
    <n v="0"/>
    <n v="0"/>
    <n v="0"/>
    <n v="0"/>
    <n v="551"/>
    <s v="Servicio de asistencia técnica - Secretaría de Transito SSF                                                                                                                   "/>
    <n v="0"/>
    <n v="1102146628"/>
    <n v="0"/>
    <n v="0"/>
    <n v="0"/>
    <n v="0"/>
    <n v="1102146628"/>
    <n v="0"/>
    <n v="0"/>
    <n v="0"/>
    <n v="0"/>
    <n v="1102146628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71.503                  "/>
    <n v="503"/>
    <s v="RB INGRESOS CORRIENTES O CAPITAL DE LIBRE DESTINACION                   "/>
    <s v="PROPIOS"/>
    <s v="ANTERIOR"/>
    <s v="Recursos Propios"/>
    <n v="0"/>
    <n v="0"/>
    <n v="0"/>
    <n v="0"/>
    <n v="559"/>
    <s v="Servicio de asistencia técnica - Secretaría de Hacienda                                                                                                                       "/>
    <n v="0"/>
    <n v="469459254.12"/>
    <n v="0"/>
    <n v="0"/>
    <n v="0"/>
    <n v="0"/>
    <n v="469459254.12"/>
    <n v="0"/>
    <n v="0"/>
    <n v="0"/>
    <n v="0"/>
    <n v="469459254.12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73.342                  "/>
    <n v="342"/>
    <s v="RBA RECURSOS PROPIOS                                                    "/>
    <s v="PROPIOS"/>
    <s v="ANTERIOR"/>
    <s v="Recursos Propios"/>
    <n v="0"/>
    <n v="0"/>
    <n v="0"/>
    <n v="0"/>
    <n v="562"/>
    <s v="Servicio de asistencia técnica - Secretaría de Hacienda                                                                                                                       "/>
    <n v="0"/>
    <n v="693795238.08000004"/>
    <n v="0"/>
    <n v="0"/>
    <n v="29000000"/>
    <n v="0"/>
    <n v="664795238.08000004"/>
    <n v="116000000"/>
    <n v="10000000"/>
    <n v="0"/>
    <n v="0"/>
    <n v="548795238.08000004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77.342                  "/>
    <n v="342"/>
    <s v="RBA RECURSOS PROPIOS                                                    "/>
    <s v="PROPIOS"/>
    <s v="ANTERIOR"/>
    <s v="Recursos Propios"/>
    <n v="0"/>
    <n v="0"/>
    <n v="0"/>
    <n v="0"/>
    <n v="571"/>
    <s v="Servicio de asistencia técnica - Prensa Plan de Medios                                                                                                                        "/>
    <n v="0"/>
    <n v="200000000"/>
    <n v="0"/>
    <n v="0"/>
    <n v="0"/>
    <n v="0"/>
    <n v="200000000"/>
    <n v="200000000"/>
    <n v="0"/>
    <n v="0"/>
    <n v="0"/>
    <n v="0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78.342                  "/>
    <n v="342"/>
    <s v="RBA RECURSOS PROPIOS                                                    "/>
    <s v="PROPIOS"/>
    <s v="ANTERIOR"/>
    <s v="Recursos Propios"/>
    <n v="0"/>
    <n v="0"/>
    <n v="0"/>
    <n v="0"/>
    <n v="575"/>
    <s v="Servicio de asistencia técnica - Secretaría Jurídica                                                                                                                          "/>
    <n v="0"/>
    <n v="351000000"/>
    <n v="0"/>
    <n v="0"/>
    <n v="0"/>
    <n v="0"/>
    <n v="351000000"/>
    <n v="349500000"/>
    <n v="326500000"/>
    <n v="8000000"/>
    <n v="8000000"/>
    <n v="1500000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79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597"/>
    <s v="Servicio de asistencia técnica - Secretaría Planeación                                                                                                                        "/>
    <n v="0"/>
    <n v="0"/>
    <n v="0"/>
    <n v="40000000"/>
    <n v="0"/>
    <n v="0"/>
    <n v="40000000"/>
    <n v="40000000"/>
    <n v="0"/>
    <n v="0"/>
    <n v="0"/>
    <n v="0"/>
    <n v="42000000"/>
    <n v="44100000"/>
    <n v="4630500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79.342                  "/>
    <n v="342"/>
    <s v="RBA RECURSOS PROPIOS                                                    "/>
    <s v="PROPIOS"/>
    <s v="ANTERIOR"/>
    <s v="Recursos Propios"/>
    <n v="0"/>
    <n v="0"/>
    <n v="0"/>
    <n v="0"/>
    <n v="576"/>
    <s v="Servicio de asistencia técnica - Secretaría Planeación                                                                                                                        "/>
    <n v="0"/>
    <n v="50400000"/>
    <n v="0"/>
    <n v="0"/>
    <n v="0"/>
    <n v="0"/>
    <n v="50400000"/>
    <n v="50400000"/>
    <n v="36000000"/>
    <n v="0"/>
    <n v="0"/>
    <n v="0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80.342                  "/>
    <n v="342"/>
    <s v="RBA RECURSOS PROPIOS                                                    "/>
    <s v="PROPIOS"/>
    <s v="ANTERIOR"/>
    <s v="Recursos Propios"/>
    <n v="0"/>
    <n v="0"/>
    <n v="0"/>
    <n v="0"/>
    <n v="577"/>
    <s v="Servicio de asistencia técnica - Secretaría Planeación Banco de Proyectos                                                                                                     "/>
    <n v="0"/>
    <n v="150200000"/>
    <n v="0"/>
    <n v="0"/>
    <n v="0"/>
    <n v="0"/>
    <n v="150200000"/>
    <n v="94800000"/>
    <n v="33000000"/>
    <n v="0"/>
    <n v="0"/>
    <n v="55400000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89.301                  "/>
    <n v="301"/>
    <s v="RBA SGP PG FORZOSA INVERSION OTROS SECTORES                             "/>
    <s v="SGP"/>
    <s v="ANTERIOR"/>
    <s v="SGP PG OSE (Libre Inversión)"/>
    <n v="0"/>
    <n v="0"/>
    <n v="0"/>
    <n v="0"/>
    <n v="592"/>
    <s v="Servicio de asistencia técnica - Secretaría de Hacienda                                                                                                                       "/>
    <n v="0"/>
    <n v="267698972.86000001"/>
    <n v="0"/>
    <n v="0"/>
    <n v="0"/>
    <n v="0"/>
    <n v="267698972.86000001"/>
    <n v="60000000"/>
    <n v="60000000"/>
    <n v="0"/>
    <n v="0"/>
    <n v="207698972.86000001"/>
    <n v="0"/>
    <n v="0"/>
    <n v="0"/>
  </r>
  <r>
    <n v="45"/>
    <x v="15"/>
    <n v="4599"/>
    <x v="31"/>
    <x v="31"/>
    <n v="4599031"/>
    <s v="Servicio de asistencia tecnica4599031                                                                                                            "/>
    <s v="2.3.2.02.02.008.4599031.16.90.342                  "/>
    <n v="342"/>
    <s v="RBA RECURSOS PROPIOS                                                    "/>
    <s v="PROPIOS"/>
    <s v="ANTERIOR"/>
    <s v="Recursos Propios"/>
    <n v="0"/>
    <n v="0"/>
    <n v="0"/>
    <n v="0"/>
    <n v="593"/>
    <s v="Servicio de asistencia técnica - Prensa                                                                                                                                       "/>
    <n v="0"/>
    <n v="40000000"/>
    <n v="0"/>
    <n v="0"/>
    <n v="40000000"/>
    <n v="0"/>
    <n v="0"/>
    <n v="0"/>
    <n v="0"/>
    <n v="0"/>
    <n v="0"/>
    <n v="0"/>
    <n v="0"/>
    <n v="0"/>
    <n v="0"/>
  </r>
  <r>
    <n v="45"/>
    <x v="15"/>
    <n v="4599"/>
    <x v="31"/>
    <x v="31"/>
    <n v="4599033"/>
    <s v="Servicio de informacion para el registro administrativo de SISBEN                                                                                "/>
    <s v="2.3.2.02.02.008.4599033.16.61.345                  "/>
    <n v="345"/>
    <s v="RBA RECURSOS NO APROPIADOS SISBEN - FONADE                              "/>
    <s v="OTRAS"/>
    <s v="ANTERIOR"/>
    <s v="Otros"/>
    <n v="0"/>
    <n v="0"/>
    <n v="0"/>
    <n v="0"/>
    <n v="509"/>
    <s v="Servicio de información para el registro administrativo de SISBEN                                                                                                             "/>
    <n v="0"/>
    <n v="4928305.91"/>
    <n v="0"/>
    <n v="0"/>
    <n v="0"/>
    <n v="0"/>
    <n v="4928305.91"/>
    <n v="0"/>
    <n v="0"/>
    <n v="0"/>
    <n v="0"/>
    <n v="4928305.91"/>
    <n v="0"/>
    <n v="0"/>
    <n v="0"/>
  </r>
  <r>
    <n v="45"/>
    <x v="15"/>
    <n v="4599"/>
    <x v="31"/>
    <x v="31"/>
    <n v="4599033"/>
    <s v="Servicio de informacion para el registro administrativo de SISBEN                                                                                "/>
    <s v="2.3.2.02.02.008.4599033.16.81.342                  "/>
    <n v="342"/>
    <s v="RBA RECURSOS PROPIOS                                                    "/>
    <s v="PROPIOS"/>
    <s v="ANTERIOR"/>
    <s v="Recursos Propios"/>
    <n v="0"/>
    <n v="0"/>
    <n v="0"/>
    <n v="0"/>
    <n v="578"/>
    <s v="Servicio de información para el registro administrativo de SISBEN                                                                                                             "/>
    <n v="0"/>
    <n v="39600000"/>
    <n v="0"/>
    <n v="0"/>
    <n v="0"/>
    <n v="0"/>
    <n v="39600000"/>
    <n v="29700000"/>
    <n v="0"/>
    <n v="0"/>
    <n v="0"/>
    <n v="9900000"/>
    <n v="0"/>
    <n v="0"/>
    <n v="0"/>
  </r>
  <r>
    <n v="45"/>
    <x v="15"/>
    <n v="4599"/>
    <x v="31"/>
    <x v="31"/>
    <n v="4599034"/>
    <s v="Sedes dotadas                                                                                                                                    "/>
    <s v="2.3.2.02.02.008.4599034.16.01.001                  "/>
    <n v="1"/>
    <s v="RECURSOS PROPIOS ICLD                                                   "/>
    <s v="PROPIOS"/>
    <s v="ACTUAL"/>
    <s v="Recursos Propios"/>
    <n v="0.05"/>
    <n v="0.05"/>
    <n v="0.05"/>
    <n v="0.05"/>
    <n v="602"/>
    <s v="Sedes dotadas                                                                                                                                                                 "/>
    <n v="0"/>
    <n v="0"/>
    <n v="0"/>
    <n v="200000000"/>
    <n v="0"/>
    <n v="0"/>
    <n v="200000000"/>
    <n v="0"/>
    <n v="0"/>
    <n v="0"/>
    <n v="0"/>
    <n v="200000000"/>
    <n v="210000000"/>
    <n v="220500000"/>
    <n v="231525000"/>
  </r>
  <r>
    <n v="45"/>
    <x v="15"/>
    <n v="4599"/>
    <x v="31"/>
    <x v="31"/>
    <n v="4599034"/>
    <s v="Sedes dotadas                                                                                                                                    "/>
    <s v="2.3.2.02.02.008.4599034.16.01.032                  "/>
    <n v="32"/>
    <s v="SGP PG OTROS SECTORES                                                   "/>
    <s v="SGP"/>
    <s v="ACTUAL"/>
    <s v="SGP PG OSE (Libre Inversión)"/>
    <n v="0.06"/>
    <n v="7.0000000000000007E-2"/>
    <n v="7.0000000000000007E-2"/>
    <n v="7.0000000000000007E-2"/>
    <n v="612"/>
    <s v="Sedes dotadas                                                                                                                                                                 "/>
    <n v="0"/>
    <n v="0"/>
    <n v="0"/>
    <n v="79999999.810000002"/>
    <n v="0"/>
    <n v="0"/>
    <n v="79999999.810000002"/>
    <n v="0"/>
    <n v="0"/>
    <n v="0"/>
    <n v="0"/>
    <n v="79999999.810000002"/>
    <n v="85599999.796700001"/>
    <n v="91591999.782469004"/>
    <n v="98003439.7672418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A111" firstHeaderRow="1" firstDataRow="1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85">
        <item x="73"/>
        <item x="21"/>
        <item x="68"/>
        <item x="77"/>
        <item x="8"/>
        <item x="17"/>
        <item x="80"/>
        <item x="60"/>
        <item x="69"/>
        <item x="45"/>
        <item x="2"/>
        <item x="62"/>
        <item x="71"/>
        <item x="14"/>
        <item x="42"/>
        <item x="26"/>
        <item x="48"/>
        <item x="53"/>
        <item x="52"/>
        <item x="19"/>
        <item x="22"/>
        <item x="67"/>
        <item x="30"/>
        <item x="29"/>
        <item x="7"/>
        <item x="13"/>
        <item x="43"/>
        <item x="44"/>
        <item x="5"/>
        <item x="46"/>
        <item x="1"/>
        <item x="61"/>
        <item x="78"/>
        <item x="76"/>
        <item x="70"/>
        <item x="57"/>
        <item x="47"/>
        <item x="72"/>
        <item x="28"/>
        <item x="41"/>
        <item x="81"/>
        <item x="18"/>
        <item x="83"/>
        <item x="4"/>
        <item x="33"/>
        <item x="35"/>
        <item x="12"/>
        <item x="38"/>
        <item x="9"/>
        <item x="51"/>
        <item x="58"/>
        <item x="27"/>
        <item x="59"/>
        <item x="37"/>
        <item x="36"/>
        <item x="32"/>
        <item x="34"/>
        <item x="50"/>
        <item x="66"/>
        <item x="82"/>
        <item x="11"/>
        <item x="64"/>
        <item x="56"/>
        <item x="39"/>
        <item x="20"/>
        <item x="10"/>
        <item x="40"/>
        <item x="3"/>
        <item x="31"/>
        <item x="79"/>
        <item x="15"/>
        <item x="75"/>
        <item x="54"/>
        <item x="25"/>
        <item x="24"/>
        <item x="49"/>
        <item x="65"/>
        <item x="0"/>
        <item x="23"/>
        <item x="16"/>
        <item x="6"/>
        <item x="74"/>
        <item x="63"/>
        <item x="55"/>
        <item t="default"/>
      </items>
    </pivotField>
    <pivotField showAll="0"/>
    <pivotField axis="axisRow" showAll="0">
      <items count="24">
        <item x="4"/>
        <item x="21"/>
        <item x="1"/>
        <item x="17"/>
        <item x="12"/>
        <item x="5"/>
        <item x="7"/>
        <item x="19"/>
        <item x="3"/>
        <item x="11"/>
        <item x="8"/>
        <item x="2"/>
        <item m="1" x="22"/>
        <item x="6"/>
        <item x="10"/>
        <item x="16"/>
        <item x="15"/>
        <item x="13"/>
        <item x="18"/>
        <item x="9"/>
        <item x="0"/>
        <item x="20"/>
        <item x="14"/>
        <item t="default"/>
      </items>
    </pivotField>
    <pivotField numFmtId="9" showAll="0"/>
    <pivotField numFmtId="9" showAll="0"/>
    <pivotField numFmtId="9"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0"/>
    <field x="8"/>
  </rowFields>
  <rowItems count="108">
    <i>
      <x/>
    </i>
    <i r="1">
      <x v="19"/>
    </i>
    <i r="1">
      <x v="60"/>
    </i>
    <i r="1">
      <x v="79"/>
    </i>
    <i r="1">
      <x v="80"/>
    </i>
    <i>
      <x v="1"/>
    </i>
    <i r="1">
      <x v="3"/>
    </i>
    <i r="1">
      <x v="32"/>
    </i>
    <i>
      <x v="2"/>
    </i>
    <i r="1">
      <x v="10"/>
    </i>
    <i r="1">
      <x v="30"/>
    </i>
    <i>
      <x v="3"/>
    </i>
    <i r="1">
      <x v="11"/>
    </i>
    <i r="1">
      <x v="31"/>
    </i>
    <i>
      <x v="4"/>
    </i>
    <i r="1">
      <x v="9"/>
    </i>
    <i r="1">
      <x v="29"/>
    </i>
    <i>
      <x v="5"/>
    </i>
    <i r="1">
      <x v="4"/>
    </i>
    <i r="1">
      <x v="5"/>
    </i>
    <i r="1">
      <x v="24"/>
    </i>
    <i r="1">
      <x v="25"/>
    </i>
    <i>
      <x v="6"/>
    </i>
    <i r="1">
      <x v="13"/>
    </i>
    <i>
      <x v="7"/>
    </i>
    <i r="1">
      <x v="12"/>
    </i>
    <i r="1">
      <x v="34"/>
    </i>
    <i>
      <x v="8"/>
    </i>
    <i r="1">
      <x v="1"/>
    </i>
    <i r="1">
      <x v="2"/>
    </i>
    <i r="1">
      <x v="6"/>
    </i>
    <i r="1">
      <x v="7"/>
    </i>
    <i r="1">
      <x v="8"/>
    </i>
    <i r="1">
      <x v="16"/>
    </i>
    <i r="1">
      <x v="17"/>
    </i>
    <i r="1">
      <x v="20"/>
    </i>
    <i r="1">
      <x v="21"/>
    </i>
    <i r="1">
      <x v="22"/>
    </i>
    <i r="1">
      <x v="23"/>
    </i>
    <i r="1">
      <x v="26"/>
    </i>
    <i r="1">
      <x v="27"/>
    </i>
    <i r="1">
      <x v="28"/>
    </i>
    <i r="1">
      <x v="33"/>
    </i>
    <i r="1">
      <x v="35"/>
    </i>
    <i r="1">
      <x v="36"/>
    </i>
    <i r="1">
      <x v="37"/>
    </i>
    <i r="1">
      <x v="39"/>
    </i>
    <i r="1">
      <x v="40"/>
    </i>
    <i r="1">
      <x v="42"/>
    </i>
    <i r="1">
      <x v="47"/>
    </i>
    <i r="1">
      <x v="48"/>
    </i>
    <i r="1">
      <x v="52"/>
    </i>
    <i r="1">
      <x v="61"/>
    </i>
    <i r="1">
      <x v="62"/>
    </i>
    <i r="1">
      <x v="63"/>
    </i>
    <i r="1">
      <x v="65"/>
    </i>
    <i r="1">
      <x v="66"/>
    </i>
    <i r="1">
      <x v="68"/>
    </i>
    <i r="1">
      <x v="69"/>
    </i>
    <i r="1">
      <x v="71"/>
    </i>
    <i r="1">
      <x v="82"/>
    </i>
    <i r="1">
      <x v="83"/>
    </i>
    <i>
      <x v="9"/>
    </i>
    <i r="1">
      <x v="15"/>
    </i>
    <i r="1">
      <x v="38"/>
    </i>
    <i>
      <x v="10"/>
    </i>
    <i r="1">
      <x v="41"/>
    </i>
    <i r="1">
      <x v="64"/>
    </i>
    <i>
      <x v="11"/>
    </i>
    <i r="1">
      <x v="14"/>
    </i>
    <i r="1">
      <x v="18"/>
    </i>
    <i r="1">
      <x v="43"/>
    </i>
    <i r="1">
      <x v="67"/>
    </i>
    <i>
      <x v="13"/>
    </i>
    <i r="1">
      <x v="46"/>
    </i>
    <i r="1">
      <x v="70"/>
    </i>
    <i>
      <x v="14"/>
    </i>
    <i r="1">
      <x v="51"/>
    </i>
    <i r="1">
      <x v="73"/>
    </i>
    <i>
      <x v="15"/>
    </i>
    <i r="1">
      <x v="50"/>
    </i>
    <i r="1">
      <x v="72"/>
    </i>
    <i>
      <x v="16"/>
    </i>
    <i r="1">
      <x v="72"/>
    </i>
    <i>
      <x v="17"/>
    </i>
    <i r="1">
      <x v="57"/>
    </i>
    <i r="1">
      <x v="75"/>
    </i>
    <i>
      <x v="18"/>
    </i>
    <i r="1">
      <x v="58"/>
    </i>
    <i r="1">
      <x v="76"/>
    </i>
    <i>
      <x v="19"/>
    </i>
    <i r="1">
      <x v="44"/>
    </i>
    <i r="1">
      <x v="45"/>
    </i>
    <i r="1">
      <x v="53"/>
    </i>
    <i r="1">
      <x v="54"/>
    </i>
    <i r="1">
      <x v="55"/>
    </i>
    <i r="1">
      <x v="56"/>
    </i>
    <i r="1">
      <x v="74"/>
    </i>
    <i r="1">
      <x v="78"/>
    </i>
    <i>
      <x v="20"/>
    </i>
    <i r="1">
      <x v="59"/>
    </i>
    <i r="1">
      <x v="77"/>
    </i>
    <i>
      <x v="21"/>
    </i>
    <i r="1">
      <x/>
    </i>
    <i r="1">
      <x v="81"/>
    </i>
    <i>
      <x v="22"/>
    </i>
    <i r="1">
      <x v="4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X21" firstHeaderRow="1" firstDataRow="2" firstDataCol="1"/>
  <pivotFields count="29">
    <pivotField showAll="0"/>
    <pivotField axis="axisRow" showAll="0">
      <items count="17">
        <item x="1"/>
        <item x="7"/>
        <item x="11"/>
        <item x="9"/>
        <item x="8"/>
        <item x="14"/>
        <item x="4"/>
        <item x="15"/>
        <item x="13"/>
        <item x="0"/>
        <item x="3"/>
        <item x="2"/>
        <item x="5"/>
        <item x="10"/>
        <item x="6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24">
        <item x="4"/>
        <item x="21"/>
        <item x="1"/>
        <item x="17"/>
        <item x="12"/>
        <item x="5"/>
        <item x="7"/>
        <item x="19"/>
        <item x="3"/>
        <item x="11"/>
        <item x="8"/>
        <item x="2"/>
        <item m="1" x="22"/>
        <item x="6"/>
        <item x="10"/>
        <item x="16"/>
        <item x="15"/>
        <item x="13"/>
        <item x="18"/>
        <item x="9"/>
        <item x="0"/>
        <item x="20"/>
        <item x="14"/>
        <item t="default"/>
      </items>
    </pivotField>
    <pivotField numFmtId="9" showAll="0"/>
    <pivotField numFmtId="9" showAll="0"/>
    <pivotField numFmtId="9"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0"/>
  </colFields>
  <colItems count="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 t="grand">
      <x/>
    </i>
  </colItems>
  <dataFields count="1">
    <dataField name="Suma de PTO DEFINITIVO        " fld="23" baseField="0" baseItem="0" numFmtId="4"/>
  </dataFields>
  <formats count="5">
    <format dxfId="25">
      <pivotArea outline="0" collapsedLevelsAreSubtotals="1" fieldPosition="0"/>
    </format>
    <format dxfId="24">
      <pivotArea field="10" type="button" dataOnly="0" labelOnly="1" outline="0" axis="axisCol" fieldPosition="0"/>
    </format>
    <format dxfId="23">
      <pivotArea type="topRight" dataOnly="0" labelOnly="1" outline="0" fieldPosition="0"/>
    </format>
    <format dxfId="22">
      <pivotArea dataOnly="0" labelOnly="1" fieldPosition="0">
        <references count="1">
          <reference field="10" count="0"/>
        </references>
      </pivotArea>
    </format>
    <format dxfId="2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3:E20" firstHeaderRow="0" firstDataRow="1" firstDataCol="1"/>
  <pivotFields count="34">
    <pivotField showAll="0"/>
    <pivotField axis="axisRow" showAll="0">
      <items count="17">
        <item x="1"/>
        <item x="7"/>
        <item x="11"/>
        <item x="9"/>
        <item x="8"/>
        <item x="14"/>
        <item x="4"/>
        <item x="15"/>
        <item x="13"/>
        <item x="0"/>
        <item x="3"/>
        <item x="2"/>
        <item x="5"/>
        <item x="10"/>
        <item x="6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9" showAll="0"/>
    <pivotField numFmtId="9" showAll="0"/>
    <pivotField numFmtId="9"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numFmtId="4" showAll="0"/>
    <pivotField dataField="1" numFmtId="4" showAll="0"/>
    <pivotField dataField="1" numFmtId="4"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a de PTO DEFINITIVO        " fld="25" baseField="0" baseItem="0"/>
    <dataField name="Suma de 2025" fld="31" baseField="0" baseItem="0"/>
    <dataField name="Suma de 2026" fld="32" baseField="0" baseItem="0"/>
    <dataField name="Suma de 2027" fld="33" baseField="0" baseItem="0"/>
  </dataFields>
  <formats count="21">
    <format dxfId="20">
      <pivotArea collapsedLevelsAreSubtotals="1" fieldPosition="0">
        <references count="2">
          <reference field="4294967294" count="1" selected="0">
            <x v="1"/>
          </reference>
          <reference field="1" count="1">
            <x v="15"/>
          </reference>
        </references>
      </pivotArea>
    </format>
    <format dxfId="19">
      <pivotArea collapsedLevelsAreSubtotals="1" fieldPosition="0">
        <references count="2">
          <reference field="4294967294" count="1" selected="0">
            <x v="1"/>
          </reference>
          <reference field="1" count="1">
            <x v="14"/>
          </reference>
        </references>
      </pivotArea>
    </format>
    <format dxfId="18">
      <pivotArea collapsedLevelsAreSubtotals="1" fieldPosition="0">
        <references count="2">
          <reference field="4294967294" count="1" selected="0">
            <x v="1"/>
          </reference>
          <reference field="1" count="1">
            <x v="11"/>
          </reference>
        </references>
      </pivotArea>
    </format>
    <format dxfId="17">
      <pivotArea collapsedLevelsAreSubtotals="1" fieldPosition="0">
        <references count="2">
          <reference field="4294967294" count="1" selected="0">
            <x v="1"/>
          </reference>
          <reference field="1" count="1">
            <x v="6"/>
          </reference>
        </references>
      </pivotArea>
    </format>
    <format dxfId="16">
      <pivotArea collapsedLevelsAreSubtotals="1" fieldPosition="0">
        <references count="2">
          <reference field="4294967294" count="1" selected="0">
            <x v="1"/>
          </reference>
          <reference field="1" count="1">
            <x v="7"/>
          </reference>
        </references>
      </pivotArea>
    </format>
    <format dxfId="15">
      <pivotArea collapsedLevelsAreSubtotals="1" fieldPosition="0">
        <references count="2">
          <reference field="4294967294" count="1" selected="0">
            <x v="1"/>
          </reference>
          <reference field="1" count="1">
            <x v="8"/>
          </reference>
        </references>
      </pivotArea>
    </format>
    <format dxfId="14">
      <pivotArea collapsedLevelsAreSubtotals="1" fieldPosition="0">
        <references count="2">
          <reference field="4294967294" count="1" selected="0">
            <x v="2"/>
          </reference>
          <reference field="1" count="1">
            <x v="6"/>
          </reference>
        </references>
      </pivotArea>
    </format>
    <format dxfId="13">
      <pivotArea collapsedLevelsAreSubtotals="1" fieldPosition="0">
        <references count="2">
          <reference field="4294967294" count="1" selected="0">
            <x v="2"/>
          </reference>
          <reference field="1" count="1">
            <x v="7"/>
          </reference>
        </references>
      </pivotArea>
    </format>
    <format dxfId="12">
      <pivotArea collapsedLevelsAreSubtotals="1" fieldPosition="0">
        <references count="2">
          <reference field="4294967294" count="1" selected="0">
            <x v="2"/>
          </reference>
          <reference field="1" count="1">
            <x v="8"/>
          </reference>
        </references>
      </pivotArea>
    </format>
    <format dxfId="11">
      <pivotArea collapsedLevelsAreSubtotals="1" fieldPosition="0">
        <references count="2">
          <reference field="4294967294" count="1" selected="0">
            <x v="2"/>
          </reference>
          <reference field="1" count="1">
            <x v="5"/>
          </reference>
        </references>
      </pivotArea>
    </format>
    <format dxfId="10">
      <pivotArea collapsedLevelsAreSubtotals="1" fieldPosition="0">
        <references count="2">
          <reference field="4294967294" count="1" selected="0">
            <x v="2"/>
          </reference>
          <reference field="1" count="1">
            <x v="11"/>
          </reference>
        </references>
      </pivotArea>
    </format>
    <format dxfId="9">
      <pivotArea collapsedLevelsAreSubtotals="1" fieldPosition="0">
        <references count="2">
          <reference field="4294967294" count="1" selected="0">
            <x v="2"/>
          </reference>
          <reference field="1" count="1">
            <x v="14"/>
          </reference>
        </references>
      </pivotArea>
    </format>
    <format dxfId="8">
      <pivotArea collapsedLevelsAreSubtotals="1" fieldPosition="0">
        <references count="2">
          <reference field="4294967294" count="1" selected="0">
            <x v="2"/>
          </reference>
          <reference field="1" count="1">
            <x v="15"/>
          </reference>
        </references>
      </pivotArea>
    </format>
    <format dxfId="7">
      <pivotArea collapsedLevelsAreSubtotals="1" fieldPosition="0">
        <references count="2">
          <reference field="4294967294" count="1" selected="0">
            <x v="1"/>
          </reference>
          <reference field="1" count="1">
            <x v="5"/>
          </reference>
        </references>
      </pivotArea>
    </format>
    <format dxfId="6">
      <pivotArea collapsedLevelsAreSubtotals="1" fieldPosition="0">
        <references count="2">
          <reference field="4294967294" count="1" selected="0">
            <x v="3"/>
          </reference>
          <reference field="1" count="1">
            <x v="5"/>
          </reference>
        </references>
      </pivotArea>
    </format>
    <format dxfId="5">
      <pivotArea collapsedLevelsAreSubtotals="1" fieldPosition="0">
        <references count="2">
          <reference field="4294967294" count="1" selected="0">
            <x v="3"/>
          </reference>
          <reference field="1" count="1">
            <x v="6"/>
          </reference>
        </references>
      </pivotArea>
    </format>
    <format dxfId="4">
      <pivotArea collapsedLevelsAreSubtotals="1" fieldPosition="0">
        <references count="2">
          <reference field="4294967294" count="1" selected="0">
            <x v="3"/>
          </reference>
          <reference field="1" count="1">
            <x v="7"/>
          </reference>
        </references>
      </pivotArea>
    </format>
    <format dxfId="3">
      <pivotArea collapsedLevelsAreSubtotals="1" fieldPosition="0">
        <references count="2">
          <reference field="4294967294" count="1" selected="0">
            <x v="3"/>
          </reference>
          <reference field="1" count="1">
            <x v="8"/>
          </reference>
        </references>
      </pivotArea>
    </format>
    <format dxfId="2">
      <pivotArea collapsedLevelsAreSubtotals="1" fieldPosition="0">
        <references count="2">
          <reference field="4294967294" count="1" selected="0">
            <x v="3"/>
          </reference>
          <reference field="1" count="1">
            <x v="11"/>
          </reference>
        </references>
      </pivotArea>
    </format>
    <format dxfId="1">
      <pivotArea collapsedLevelsAreSubtotals="1" fieldPosition="0">
        <references count="2">
          <reference field="4294967294" count="1" selected="0">
            <x v="3"/>
          </reference>
          <reference field="1" count="1">
            <x v="14"/>
          </reference>
        </references>
      </pivotArea>
    </format>
    <format dxfId="0">
      <pivotArea collapsedLevelsAreSubtotals="1" fieldPosition="0">
        <references count="2">
          <reference field="4294967294" count="1" selected="0">
            <x v="3"/>
          </reference>
          <reference field="1" count="1"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7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3:E52" firstHeaderRow="0" firstDataRow="1" firstDataCol="1"/>
  <pivotFields count="34">
    <pivotField showAll="0"/>
    <pivotField axis="axisRow" showAll="0">
      <items count="17">
        <item x="1"/>
        <item x="7"/>
        <item x="11"/>
        <item x="9"/>
        <item x="8"/>
        <item x="14"/>
        <item x="4"/>
        <item x="15"/>
        <item x="13"/>
        <item x="0"/>
        <item x="3"/>
        <item x="2"/>
        <item x="5"/>
        <item x="10"/>
        <item x="6"/>
        <item x="12"/>
        <item t="default"/>
      </items>
    </pivotField>
    <pivotField showAll="0"/>
    <pivotField showAll="0">
      <items count="33">
        <item x="20"/>
        <item x="22"/>
        <item x="7"/>
        <item x="26"/>
        <item x="23"/>
        <item x="9"/>
        <item x="14"/>
        <item x="8"/>
        <item x="24"/>
        <item x="27"/>
        <item x="10"/>
        <item x="31"/>
        <item x="28"/>
        <item x="29"/>
        <item x="13"/>
        <item x="19"/>
        <item x="18"/>
        <item x="15"/>
        <item x="30"/>
        <item x="2"/>
        <item x="25"/>
        <item x="4"/>
        <item x="11"/>
        <item x="5"/>
        <item x="21"/>
        <item x="17"/>
        <item x="0"/>
        <item x="16"/>
        <item x="6"/>
        <item x="12"/>
        <item x="3"/>
        <item x="1"/>
        <item t="default"/>
      </items>
    </pivotField>
    <pivotField axis="axisRow" showAll="0">
      <items count="3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9" showAll="0"/>
    <pivotField numFmtId="9" showAll="0"/>
    <pivotField numFmtId="9" showAll="0"/>
    <pivotField numFmtId="9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numFmtId="4" showAll="0"/>
    <pivotField dataField="1" numFmtId="4" showAll="0"/>
    <pivotField dataField="1" numFmtId="4" showAll="0"/>
  </pivotFields>
  <rowFields count="2">
    <field x="1"/>
    <field x="4"/>
  </rowFields>
  <rowItems count="49">
    <i>
      <x/>
    </i>
    <i r="1">
      <x v="2"/>
    </i>
    <i r="1">
      <x v="3"/>
    </i>
    <i r="1">
      <x v="4"/>
    </i>
    <i>
      <x v="1"/>
    </i>
    <i r="1">
      <x v="13"/>
    </i>
    <i r="1">
      <x v="14"/>
    </i>
    <i r="1">
      <x v="15"/>
    </i>
    <i>
      <x v="2"/>
    </i>
    <i r="1">
      <x v="19"/>
    </i>
    <i>
      <x v="3"/>
    </i>
    <i r="1">
      <x v="17"/>
    </i>
    <i>
      <x v="4"/>
    </i>
    <i r="1">
      <x v="16"/>
    </i>
    <i>
      <x v="5"/>
    </i>
    <i r="1">
      <x v="27"/>
    </i>
    <i>
      <x v="6"/>
    </i>
    <i r="1">
      <x v="9"/>
    </i>
    <i>
      <x v="7"/>
    </i>
    <i r="1">
      <x v="28"/>
    </i>
    <i r="1">
      <x v="29"/>
    </i>
    <i r="1">
      <x v="30"/>
    </i>
    <i r="1">
      <x v="31"/>
    </i>
    <i>
      <x v="8"/>
    </i>
    <i r="1">
      <x v="23"/>
    </i>
    <i r="1">
      <x v="24"/>
    </i>
    <i r="1">
      <x v="25"/>
    </i>
    <i r="1">
      <x v="26"/>
    </i>
    <i>
      <x v="9"/>
    </i>
    <i r="1">
      <x/>
    </i>
    <i r="1">
      <x v="1"/>
    </i>
    <i>
      <x v="10"/>
    </i>
    <i r="1">
      <x v="8"/>
    </i>
    <i>
      <x v="11"/>
    </i>
    <i r="1">
      <x v="5"/>
    </i>
    <i r="1">
      <x v="6"/>
    </i>
    <i r="1">
      <x v="7"/>
    </i>
    <i>
      <x v="12"/>
    </i>
    <i r="1">
      <x v="10"/>
    </i>
    <i>
      <x v="13"/>
    </i>
    <i r="1">
      <x v="18"/>
    </i>
    <i>
      <x v="14"/>
    </i>
    <i r="1">
      <x v="11"/>
    </i>
    <i r="1">
      <x v="12"/>
    </i>
    <i>
      <x v="15"/>
    </i>
    <i r="1">
      <x v="20"/>
    </i>
    <i r="1">
      <x v="21"/>
    </i>
    <i r="1">
      <x v="2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a de PTO DEFINITIVO        " fld="25" baseField="0" baseItem="0"/>
    <dataField name="Suma de 2025" fld="31" baseField="0" baseItem="0"/>
    <dataField name="Suma de 2026" fld="32" baseField="0" baseItem="0"/>
    <dataField name="Suma de 2027" fld="3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67"/>
  <sheetViews>
    <sheetView topLeftCell="A11" workbookViewId="0">
      <selection activeCell="J27" sqref="J27"/>
    </sheetView>
  </sheetViews>
  <sheetFormatPr baseColWidth="10" defaultRowHeight="14.5" x14ac:dyDescent="0.35"/>
  <cols>
    <col min="11" max="11" width="53.54296875" customWidth="1"/>
    <col min="12" max="12" width="17.453125" customWidth="1"/>
    <col min="13" max="13" width="15.36328125" customWidth="1"/>
    <col min="14" max="14" width="18.36328125" customWidth="1"/>
    <col min="15" max="15" width="15.36328125" customWidth="1"/>
    <col min="16" max="16" width="18" customWidth="1"/>
    <col min="17" max="17" width="15" customWidth="1"/>
    <col min="18" max="18" width="20.453125" bestFit="1" customWidth="1"/>
    <col min="19" max="19" width="18" bestFit="1" customWidth="1"/>
    <col min="20" max="20" width="18.6328125" bestFit="1" customWidth="1"/>
    <col min="21" max="22" width="16.453125" bestFit="1" customWidth="1"/>
    <col min="23" max="23" width="20.453125" bestFit="1" customWidth="1"/>
  </cols>
  <sheetData>
    <row r="1" spans="1:23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6</v>
      </c>
      <c r="J1" t="s">
        <v>6</v>
      </c>
      <c r="K1" t="s">
        <v>8</v>
      </c>
      <c r="L1" t="s">
        <v>9</v>
      </c>
      <c r="M1" t="s">
        <v>10</v>
      </c>
      <c r="N1" t="s">
        <v>11</v>
      </c>
      <c r="O1" t="s">
        <v>10</v>
      </c>
      <c r="P1" t="s">
        <v>10</v>
      </c>
      <c r="Q1" t="s">
        <v>9</v>
      </c>
    </row>
    <row r="2" spans="1:23" x14ac:dyDescent="0.35">
      <c r="A2" t="s">
        <v>1</v>
      </c>
      <c r="B2" t="s">
        <v>12</v>
      </c>
      <c r="C2" t="s">
        <v>13</v>
      </c>
      <c r="D2" t="s">
        <v>14</v>
      </c>
      <c r="E2" t="s">
        <v>13</v>
      </c>
      <c r="F2" t="s">
        <v>15</v>
      </c>
      <c r="G2" t="s">
        <v>16</v>
      </c>
      <c r="H2" t="s">
        <v>1</v>
      </c>
      <c r="I2" t="s">
        <v>2</v>
      </c>
      <c r="J2" t="s">
        <v>3</v>
      </c>
      <c r="K2" t="s">
        <v>4</v>
      </c>
      <c r="L2" t="s">
        <v>5</v>
      </c>
      <c r="M2" t="s">
        <v>6</v>
      </c>
      <c r="N2" t="s">
        <v>7</v>
      </c>
      <c r="O2" t="s">
        <v>6</v>
      </c>
      <c r="P2" t="s">
        <v>6</v>
      </c>
      <c r="Q2" t="s">
        <v>8</v>
      </c>
      <c r="R2" t="s">
        <v>9</v>
      </c>
      <c r="S2" t="s">
        <v>10</v>
      </c>
      <c r="T2" t="s">
        <v>17</v>
      </c>
      <c r="U2" t="s">
        <v>10</v>
      </c>
      <c r="V2" t="s">
        <v>10</v>
      </c>
      <c r="W2" t="s">
        <v>9</v>
      </c>
    </row>
    <row r="3" spans="1:23" x14ac:dyDescent="0.35">
      <c r="A3" t="s">
        <v>1</v>
      </c>
      <c r="B3" t="s">
        <v>12</v>
      </c>
      <c r="C3" t="s">
        <v>13</v>
      </c>
      <c r="D3" t="s">
        <v>14</v>
      </c>
      <c r="E3" t="s">
        <v>13</v>
      </c>
      <c r="F3" t="s">
        <v>15</v>
      </c>
      <c r="G3" t="s">
        <v>18</v>
      </c>
      <c r="H3" t="s">
        <v>1</v>
      </c>
      <c r="I3" t="s">
        <v>2</v>
      </c>
      <c r="J3" t="s">
        <v>3</v>
      </c>
      <c r="K3" t="s">
        <v>4</v>
      </c>
      <c r="L3" t="s">
        <v>5</v>
      </c>
      <c r="M3" t="s">
        <v>6</v>
      </c>
      <c r="N3" t="s">
        <v>7</v>
      </c>
      <c r="O3" t="s">
        <v>6</v>
      </c>
      <c r="P3" t="s">
        <v>6</v>
      </c>
      <c r="Q3" t="s">
        <v>8</v>
      </c>
      <c r="R3" t="s">
        <v>9</v>
      </c>
      <c r="S3" t="s">
        <v>10</v>
      </c>
      <c r="T3" t="s">
        <v>19</v>
      </c>
      <c r="U3" t="s">
        <v>10</v>
      </c>
      <c r="V3" t="s">
        <v>10</v>
      </c>
      <c r="W3" t="s">
        <v>9</v>
      </c>
    </row>
    <row r="4" spans="1:23" x14ac:dyDescent="0.35">
      <c r="A4" t="s">
        <v>1</v>
      </c>
      <c r="B4" t="s">
        <v>12</v>
      </c>
      <c r="C4" t="s">
        <v>13</v>
      </c>
      <c r="D4" t="s">
        <v>14</v>
      </c>
      <c r="E4" t="s">
        <v>13</v>
      </c>
      <c r="F4" t="s">
        <v>15</v>
      </c>
      <c r="G4" t="s">
        <v>20</v>
      </c>
      <c r="H4" t="s">
        <v>1</v>
      </c>
      <c r="I4" t="s">
        <v>2</v>
      </c>
      <c r="J4" t="s">
        <v>3</v>
      </c>
      <c r="K4" t="s">
        <v>4</v>
      </c>
      <c r="L4" t="s">
        <v>5</v>
      </c>
      <c r="M4" t="s">
        <v>6</v>
      </c>
      <c r="N4" t="s">
        <v>7</v>
      </c>
      <c r="O4" t="s">
        <v>6</v>
      </c>
      <c r="P4" t="s">
        <v>6</v>
      </c>
      <c r="Q4" t="s">
        <v>8</v>
      </c>
      <c r="R4" t="s">
        <v>9</v>
      </c>
      <c r="S4" t="s">
        <v>10</v>
      </c>
      <c r="T4" t="s">
        <v>19</v>
      </c>
      <c r="U4" t="s">
        <v>10</v>
      </c>
      <c r="V4" t="s">
        <v>10</v>
      </c>
      <c r="W4" t="s">
        <v>9</v>
      </c>
    </row>
    <row r="5" spans="1:23" x14ac:dyDescent="0.35">
      <c r="A5" t="s">
        <v>1</v>
      </c>
      <c r="B5" t="s">
        <v>12</v>
      </c>
      <c r="C5" t="s">
        <v>13</v>
      </c>
      <c r="D5" t="s">
        <v>14</v>
      </c>
      <c r="E5" t="s">
        <v>13</v>
      </c>
      <c r="F5" t="s">
        <v>15</v>
      </c>
      <c r="G5" t="s">
        <v>21</v>
      </c>
      <c r="H5" t="s">
        <v>1</v>
      </c>
      <c r="I5" t="s">
        <v>2</v>
      </c>
      <c r="J5" t="s">
        <v>3</v>
      </c>
      <c r="K5" t="s">
        <v>4</v>
      </c>
      <c r="L5" t="s">
        <v>5</v>
      </c>
      <c r="M5" t="s">
        <v>6</v>
      </c>
      <c r="N5" t="s">
        <v>7</v>
      </c>
      <c r="O5" t="s">
        <v>6</v>
      </c>
      <c r="P5" t="s">
        <v>6</v>
      </c>
      <c r="Q5" t="s">
        <v>8</v>
      </c>
      <c r="R5" t="s">
        <v>9</v>
      </c>
      <c r="S5" t="s">
        <v>10</v>
      </c>
      <c r="T5" t="s">
        <v>19</v>
      </c>
      <c r="U5" t="s">
        <v>10</v>
      </c>
      <c r="V5" t="s">
        <v>10</v>
      </c>
      <c r="W5" t="s">
        <v>9</v>
      </c>
    </row>
    <row r="6" spans="1:23" x14ac:dyDescent="0.35">
      <c r="A6" t="s">
        <v>22</v>
      </c>
      <c r="B6" t="s">
        <v>23</v>
      </c>
      <c r="C6" t="s">
        <v>24</v>
      </c>
      <c r="D6" t="s">
        <v>25</v>
      </c>
      <c r="E6" t="s">
        <v>26</v>
      </c>
      <c r="F6" t="s">
        <v>27</v>
      </c>
      <c r="G6" t="s">
        <v>28</v>
      </c>
      <c r="H6" t="s">
        <v>29</v>
      </c>
      <c r="I6" t="s">
        <v>30</v>
      </c>
      <c r="J6" t="s">
        <v>31</v>
      </c>
      <c r="K6" t="s">
        <v>32</v>
      </c>
      <c r="L6" t="s">
        <v>33</v>
      </c>
      <c r="M6" t="s">
        <v>34</v>
      </c>
      <c r="N6" t="s">
        <v>35</v>
      </c>
      <c r="O6" t="s">
        <v>36</v>
      </c>
      <c r="P6" t="s">
        <v>37</v>
      </c>
      <c r="Q6" t="s">
        <v>38</v>
      </c>
      <c r="R6" t="s">
        <v>39</v>
      </c>
      <c r="S6" t="s">
        <v>40</v>
      </c>
      <c r="T6" t="s">
        <v>41</v>
      </c>
      <c r="U6" t="s">
        <v>42</v>
      </c>
      <c r="V6" t="s">
        <v>43</v>
      </c>
      <c r="W6" t="s">
        <v>44</v>
      </c>
    </row>
    <row r="7" spans="1:23" x14ac:dyDescent="0.35">
      <c r="A7">
        <v>12</v>
      </c>
      <c r="B7" t="s">
        <v>45</v>
      </c>
      <c r="C7">
        <v>1202</v>
      </c>
      <c r="D7" t="s">
        <v>46</v>
      </c>
      <c r="E7">
        <v>1202001</v>
      </c>
      <c r="F7" t="s">
        <v>47</v>
      </c>
      <c r="G7">
        <v>2</v>
      </c>
      <c r="H7" t="s">
        <v>1</v>
      </c>
      <c r="I7" t="s">
        <v>2</v>
      </c>
      <c r="J7" t="s">
        <v>3</v>
      </c>
      <c r="K7" t="s">
        <v>48</v>
      </c>
      <c r="L7" s="1">
        <v>1197533415.5899999</v>
      </c>
      <c r="M7" s="1">
        <v>1241565967.49</v>
      </c>
      <c r="N7">
        <v>0</v>
      </c>
      <c r="O7" s="1">
        <v>477062494.17000002</v>
      </c>
      <c r="P7" s="1">
        <v>788429860.32000005</v>
      </c>
      <c r="Q7">
        <v>0</v>
      </c>
      <c r="R7" s="1">
        <v>2127732016.9300001</v>
      </c>
      <c r="S7" s="1">
        <v>102715336</v>
      </c>
      <c r="T7" s="1">
        <v>92001051</v>
      </c>
      <c r="U7" s="1">
        <v>92001051</v>
      </c>
      <c r="V7" s="1">
        <v>92001051</v>
      </c>
      <c r="W7" s="1">
        <v>2025016680.9300001</v>
      </c>
    </row>
    <row r="8" spans="1:23" x14ac:dyDescent="0.35">
      <c r="A8">
        <v>12</v>
      </c>
      <c r="B8" t="s">
        <v>45</v>
      </c>
      <c r="C8">
        <v>1202</v>
      </c>
      <c r="D8" t="s">
        <v>46</v>
      </c>
      <c r="E8">
        <v>1202001</v>
      </c>
      <c r="F8" t="s">
        <v>47</v>
      </c>
      <c r="G8" t="s">
        <v>49</v>
      </c>
      <c r="H8" t="s">
        <v>1</v>
      </c>
      <c r="I8" t="s">
        <v>2</v>
      </c>
      <c r="J8" t="s">
        <v>3</v>
      </c>
      <c r="K8" t="s">
        <v>50</v>
      </c>
      <c r="L8" s="1">
        <v>1197533415.5899999</v>
      </c>
      <c r="M8" s="1">
        <v>1241565967.49</v>
      </c>
      <c r="N8">
        <v>0</v>
      </c>
      <c r="O8" s="1">
        <v>477062494.17000002</v>
      </c>
      <c r="P8" s="1">
        <v>788429860.32000005</v>
      </c>
      <c r="Q8">
        <v>0</v>
      </c>
      <c r="R8" s="1">
        <v>2127732016.9300001</v>
      </c>
      <c r="S8" s="1">
        <v>102715336</v>
      </c>
      <c r="T8" s="1">
        <v>92001051</v>
      </c>
      <c r="U8" s="1">
        <v>92001051</v>
      </c>
      <c r="V8" s="1">
        <v>92001051</v>
      </c>
      <c r="W8" s="1">
        <v>2025016680.9300001</v>
      </c>
    </row>
    <row r="9" spans="1:23" x14ac:dyDescent="0.35">
      <c r="A9">
        <v>12</v>
      </c>
      <c r="B9" t="s">
        <v>45</v>
      </c>
      <c r="C9">
        <v>1202</v>
      </c>
      <c r="D9" t="s">
        <v>46</v>
      </c>
      <c r="E9">
        <v>1202001</v>
      </c>
      <c r="F9" t="s">
        <v>47</v>
      </c>
      <c r="G9" t="s">
        <v>51</v>
      </c>
      <c r="H9" t="s">
        <v>1</v>
      </c>
      <c r="I9" t="s">
        <v>2</v>
      </c>
      <c r="J9" t="s">
        <v>3</v>
      </c>
      <c r="K9" t="s">
        <v>52</v>
      </c>
      <c r="L9" s="1">
        <v>534082702.81</v>
      </c>
      <c r="M9" s="1">
        <v>503415685.81</v>
      </c>
      <c r="N9">
        <v>0</v>
      </c>
      <c r="O9" s="1">
        <v>346348209.17000002</v>
      </c>
      <c r="P9" s="1">
        <v>442081651.14999998</v>
      </c>
      <c r="Q9">
        <v>0</v>
      </c>
      <c r="R9" s="1">
        <v>941764946.63999999</v>
      </c>
      <c r="S9" s="1">
        <v>92001051</v>
      </c>
      <c r="T9" s="1">
        <v>92001051</v>
      </c>
      <c r="U9" s="1">
        <v>92001051</v>
      </c>
      <c r="V9" s="1">
        <v>92001051</v>
      </c>
      <c r="W9" s="1">
        <v>849763895.63999999</v>
      </c>
    </row>
    <row r="10" spans="1:23" x14ac:dyDescent="0.35">
      <c r="A10">
        <v>12</v>
      </c>
      <c r="B10" t="s">
        <v>45</v>
      </c>
      <c r="C10">
        <v>1202</v>
      </c>
      <c r="D10" t="s">
        <v>46</v>
      </c>
      <c r="E10">
        <v>1202001</v>
      </c>
      <c r="F10" t="s">
        <v>47</v>
      </c>
      <c r="G10" t="s">
        <v>53</v>
      </c>
      <c r="H10" t="s">
        <v>1</v>
      </c>
      <c r="I10" t="s">
        <v>2</v>
      </c>
      <c r="J10" t="s">
        <v>3</v>
      </c>
      <c r="K10" t="s">
        <v>54</v>
      </c>
      <c r="L10" s="1">
        <v>534082702.81</v>
      </c>
      <c r="M10" s="1">
        <v>503415685.81</v>
      </c>
      <c r="N10">
        <v>0</v>
      </c>
      <c r="O10" s="1">
        <v>346348209.17000002</v>
      </c>
      <c r="P10" s="1">
        <v>442081651.14999998</v>
      </c>
      <c r="Q10">
        <v>0</v>
      </c>
      <c r="R10" s="1">
        <v>941764946.63999999</v>
      </c>
      <c r="S10" s="1">
        <v>92001051</v>
      </c>
      <c r="T10" s="1">
        <v>92001051</v>
      </c>
      <c r="U10" s="1">
        <v>92001051</v>
      </c>
      <c r="V10" s="1">
        <v>92001051</v>
      </c>
      <c r="W10" s="1">
        <v>849763895.63999999</v>
      </c>
    </row>
    <row r="11" spans="1:23" x14ac:dyDescent="0.35">
      <c r="A11">
        <v>12</v>
      </c>
      <c r="B11" t="s">
        <v>45</v>
      </c>
      <c r="C11">
        <v>1202</v>
      </c>
      <c r="D11" t="s">
        <v>46</v>
      </c>
      <c r="E11">
        <v>1202001</v>
      </c>
      <c r="F11" t="s">
        <v>47</v>
      </c>
      <c r="G11" t="s">
        <v>55</v>
      </c>
      <c r="H11" t="s">
        <v>1</v>
      </c>
      <c r="I11" t="s">
        <v>2</v>
      </c>
      <c r="J11" t="s">
        <v>3</v>
      </c>
      <c r="K11" t="s">
        <v>56</v>
      </c>
      <c r="L11" s="1">
        <v>378481260.55000001</v>
      </c>
      <c r="M11" s="1">
        <v>354897143.55000001</v>
      </c>
      <c r="N11">
        <v>0</v>
      </c>
      <c r="O11" s="1">
        <v>228057678.16999999</v>
      </c>
      <c r="P11" s="1">
        <v>307728909.55000001</v>
      </c>
      <c r="Q11">
        <v>0</v>
      </c>
      <c r="R11" s="1">
        <v>653707172.72000003</v>
      </c>
      <c r="S11" s="1">
        <v>70752351</v>
      </c>
      <c r="T11" s="1">
        <v>70752351</v>
      </c>
      <c r="U11" s="1">
        <v>70752351</v>
      </c>
      <c r="V11" s="1">
        <v>70752351</v>
      </c>
      <c r="W11" s="1">
        <v>582954821.72000003</v>
      </c>
    </row>
    <row r="12" spans="1:23" x14ac:dyDescent="0.35">
      <c r="A12">
        <v>12</v>
      </c>
      <c r="B12" t="s">
        <v>45</v>
      </c>
      <c r="C12">
        <v>1202</v>
      </c>
      <c r="D12" t="s">
        <v>46</v>
      </c>
      <c r="E12">
        <v>1202001</v>
      </c>
      <c r="F12" t="s">
        <v>47</v>
      </c>
      <c r="G12" t="s">
        <v>57</v>
      </c>
      <c r="H12" t="s">
        <v>1</v>
      </c>
      <c r="I12" t="s">
        <v>2</v>
      </c>
      <c r="J12" t="s">
        <v>3</v>
      </c>
      <c r="K12" t="s">
        <v>58</v>
      </c>
      <c r="L12" s="1">
        <v>378481260.55000001</v>
      </c>
      <c r="M12" s="1">
        <v>354897143.55000001</v>
      </c>
      <c r="N12">
        <v>0</v>
      </c>
      <c r="O12" s="1">
        <v>228057678.16999999</v>
      </c>
      <c r="P12" s="1">
        <v>307728909.55000001</v>
      </c>
      <c r="Q12">
        <v>0</v>
      </c>
      <c r="R12" s="1">
        <v>653707172.72000003</v>
      </c>
      <c r="S12" s="1">
        <v>70752351</v>
      </c>
      <c r="T12" s="1">
        <v>70752351</v>
      </c>
      <c r="U12" s="1">
        <v>70752351</v>
      </c>
      <c r="V12" s="1">
        <v>70752351</v>
      </c>
      <c r="W12" s="1">
        <v>582954821.72000003</v>
      </c>
    </row>
    <row r="13" spans="1:23" x14ac:dyDescent="0.35">
      <c r="A13">
        <v>12</v>
      </c>
      <c r="B13" t="s">
        <v>45</v>
      </c>
      <c r="C13">
        <v>1202</v>
      </c>
      <c r="D13" t="s">
        <v>46</v>
      </c>
      <c r="E13">
        <v>1202001</v>
      </c>
      <c r="F13" t="s">
        <v>47</v>
      </c>
      <c r="G13" t="s">
        <v>59</v>
      </c>
      <c r="H13" t="s">
        <v>1</v>
      </c>
      <c r="I13" t="s">
        <v>2</v>
      </c>
      <c r="J13" t="s">
        <v>3</v>
      </c>
      <c r="K13" t="s">
        <v>60</v>
      </c>
      <c r="L13" s="1">
        <v>315583845.57999998</v>
      </c>
      <c r="M13" s="1">
        <v>291999728.57999998</v>
      </c>
      <c r="N13">
        <v>0</v>
      </c>
      <c r="O13" s="1">
        <v>145896908.09999999</v>
      </c>
      <c r="P13" s="1">
        <v>244831494.58000001</v>
      </c>
      <c r="Q13">
        <v>0</v>
      </c>
      <c r="R13" s="1">
        <v>508648987.68000001</v>
      </c>
      <c r="S13" s="1">
        <v>70752351</v>
      </c>
      <c r="T13" s="1">
        <v>70752351</v>
      </c>
      <c r="U13" s="1">
        <v>70752351</v>
      </c>
      <c r="V13" s="1">
        <v>70752351</v>
      </c>
      <c r="W13" s="1">
        <v>437896636.68000001</v>
      </c>
    </row>
    <row r="14" spans="1:23" x14ac:dyDescent="0.35">
      <c r="A14">
        <v>12</v>
      </c>
      <c r="B14" t="s">
        <v>45</v>
      </c>
      <c r="C14">
        <v>1202</v>
      </c>
      <c r="D14" t="s">
        <v>46</v>
      </c>
      <c r="E14">
        <v>1202001</v>
      </c>
      <c r="F14" t="s">
        <v>47</v>
      </c>
      <c r="G14" t="s">
        <v>61</v>
      </c>
      <c r="H14">
        <v>32</v>
      </c>
      <c r="I14" t="s">
        <v>62</v>
      </c>
      <c r="J14">
        <v>160</v>
      </c>
      <c r="K14" t="s">
        <v>63</v>
      </c>
      <c r="L14" s="1">
        <v>315583845.57999998</v>
      </c>
      <c r="M14">
        <v>0</v>
      </c>
      <c r="N14">
        <v>0</v>
      </c>
      <c r="O14">
        <v>0</v>
      </c>
      <c r="P14" s="1">
        <v>244831494.58000001</v>
      </c>
      <c r="Q14">
        <v>0</v>
      </c>
      <c r="R14" s="1">
        <v>70752351</v>
      </c>
      <c r="S14" s="1">
        <v>70752351</v>
      </c>
      <c r="T14" s="1">
        <v>70752351</v>
      </c>
      <c r="U14" s="1">
        <v>70752351</v>
      </c>
      <c r="V14" s="1">
        <v>70752351</v>
      </c>
      <c r="W14">
        <v>0</v>
      </c>
    </row>
    <row r="15" spans="1:23" x14ac:dyDescent="0.35">
      <c r="A15">
        <v>12</v>
      </c>
      <c r="B15" t="s">
        <v>45</v>
      </c>
      <c r="C15">
        <v>1202</v>
      </c>
      <c r="D15" t="s">
        <v>46</v>
      </c>
      <c r="E15">
        <v>1202001</v>
      </c>
      <c r="F15" t="s">
        <v>47</v>
      </c>
      <c r="G15" t="s">
        <v>64</v>
      </c>
      <c r="H15">
        <v>362</v>
      </c>
      <c r="I15" t="s">
        <v>65</v>
      </c>
      <c r="J15">
        <v>515</v>
      </c>
      <c r="K15" t="s">
        <v>63</v>
      </c>
      <c r="L15">
        <v>0</v>
      </c>
      <c r="M15" s="1">
        <v>291999728.57999998</v>
      </c>
      <c r="N15">
        <v>0</v>
      </c>
      <c r="O15" s="1">
        <v>145896908.09999999</v>
      </c>
      <c r="P15">
        <v>0</v>
      </c>
      <c r="Q15">
        <v>0</v>
      </c>
      <c r="R15" s="1">
        <v>437896636.68000001</v>
      </c>
      <c r="S15">
        <v>0</v>
      </c>
      <c r="T15">
        <v>0</v>
      </c>
      <c r="U15">
        <v>0</v>
      </c>
      <c r="V15">
        <v>0</v>
      </c>
      <c r="W15" s="1">
        <v>437896636.68000001</v>
      </c>
    </row>
    <row r="16" spans="1:23" x14ac:dyDescent="0.35">
      <c r="A16">
        <v>12</v>
      </c>
      <c r="B16" t="s">
        <v>45</v>
      </c>
      <c r="C16">
        <v>1202</v>
      </c>
      <c r="D16" t="s">
        <v>46</v>
      </c>
      <c r="E16">
        <v>1202001</v>
      </c>
      <c r="F16" t="s">
        <v>47</v>
      </c>
      <c r="G16" t="s">
        <v>66</v>
      </c>
      <c r="H16" t="s">
        <v>1</v>
      </c>
      <c r="I16" t="s">
        <v>2</v>
      </c>
      <c r="J16" t="s">
        <v>3</v>
      </c>
      <c r="K16" t="s">
        <v>67</v>
      </c>
      <c r="L16">
        <v>0</v>
      </c>
      <c r="M16">
        <v>0</v>
      </c>
      <c r="N16">
        <v>0</v>
      </c>
      <c r="O16" s="1">
        <v>2496366</v>
      </c>
      <c r="P16">
        <v>0</v>
      </c>
      <c r="Q16">
        <v>0</v>
      </c>
      <c r="R16" s="1">
        <v>2496366</v>
      </c>
      <c r="S16">
        <v>0</v>
      </c>
      <c r="T16">
        <v>0</v>
      </c>
      <c r="U16">
        <v>0</v>
      </c>
      <c r="V16">
        <v>0</v>
      </c>
      <c r="W16" s="1">
        <v>2496366</v>
      </c>
    </row>
    <row r="17" spans="1:23" x14ac:dyDescent="0.35">
      <c r="A17">
        <v>12</v>
      </c>
      <c r="B17" t="s">
        <v>45</v>
      </c>
      <c r="C17">
        <v>1202</v>
      </c>
      <c r="D17" t="s">
        <v>46</v>
      </c>
      <c r="E17">
        <v>1202001</v>
      </c>
      <c r="F17" t="s">
        <v>47</v>
      </c>
      <c r="G17" t="s">
        <v>68</v>
      </c>
      <c r="H17">
        <v>362</v>
      </c>
      <c r="I17" t="s">
        <v>65</v>
      </c>
      <c r="J17">
        <v>607</v>
      </c>
      <c r="K17" t="s">
        <v>69</v>
      </c>
      <c r="L17">
        <v>0</v>
      </c>
      <c r="M17">
        <v>0</v>
      </c>
      <c r="N17">
        <v>0</v>
      </c>
      <c r="O17" s="1">
        <v>2496366</v>
      </c>
      <c r="P17">
        <v>0</v>
      </c>
      <c r="Q17">
        <v>0</v>
      </c>
      <c r="R17" s="1">
        <v>2496366</v>
      </c>
      <c r="S17">
        <v>0</v>
      </c>
      <c r="T17">
        <v>0</v>
      </c>
      <c r="U17">
        <v>0</v>
      </c>
      <c r="V17">
        <v>0</v>
      </c>
      <c r="W17" s="1">
        <v>2496366</v>
      </c>
    </row>
    <row r="18" spans="1:23" x14ac:dyDescent="0.35">
      <c r="A18">
        <v>12</v>
      </c>
      <c r="B18" t="s">
        <v>45</v>
      </c>
      <c r="C18">
        <v>1202</v>
      </c>
      <c r="D18" t="s">
        <v>46</v>
      </c>
      <c r="E18">
        <v>1202001</v>
      </c>
      <c r="F18" t="s">
        <v>47</v>
      </c>
      <c r="G18" t="s">
        <v>70</v>
      </c>
      <c r="H18" t="s">
        <v>1</v>
      </c>
      <c r="I18" t="s">
        <v>2</v>
      </c>
      <c r="J18" t="s">
        <v>3</v>
      </c>
      <c r="K18" t="s">
        <v>71</v>
      </c>
      <c r="L18">
        <v>0</v>
      </c>
      <c r="M18">
        <v>0</v>
      </c>
      <c r="N18">
        <v>0</v>
      </c>
      <c r="O18" s="1">
        <v>4374000</v>
      </c>
      <c r="P18">
        <v>0</v>
      </c>
      <c r="Q18">
        <v>0</v>
      </c>
      <c r="R18" s="1">
        <v>4374000</v>
      </c>
      <c r="S18">
        <v>0</v>
      </c>
      <c r="T18">
        <v>0</v>
      </c>
      <c r="U18">
        <v>0</v>
      </c>
      <c r="V18">
        <v>0</v>
      </c>
      <c r="W18" s="1">
        <v>4374000</v>
      </c>
    </row>
    <row r="19" spans="1:23" x14ac:dyDescent="0.35">
      <c r="A19">
        <v>12</v>
      </c>
      <c r="B19" t="s">
        <v>45</v>
      </c>
      <c r="C19">
        <v>1202</v>
      </c>
      <c r="D19" t="s">
        <v>46</v>
      </c>
      <c r="E19">
        <v>1202001</v>
      </c>
      <c r="F19" t="s">
        <v>47</v>
      </c>
      <c r="G19" t="s">
        <v>72</v>
      </c>
      <c r="H19">
        <v>362</v>
      </c>
      <c r="I19" t="s">
        <v>65</v>
      </c>
      <c r="J19">
        <v>606</v>
      </c>
      <c r="K19" t="s">
        <v>73</v>
      </c>
      <c r="L19">
        <v>0</v>
      </c>
      <c r="M19">
        <v>0</v>
      </c>
      <c r="N19">
        <v>0</v>
      </c>
      <c r="O19" s="1">
        <v>4374000</v>
      </c>
      <c r="P19">
        <v>0</v>
      </c>
      <c r="Q19">
        <v>0</v>
      </c>
      <c r="R19" s="1">
        <v>4374000</v>
      </c>
      <c r="S19">
        <v>0</v>
      </c>
      <c r="T19">
        <v>0</v>
      </c>
      <c r="U19">
        <v>0</v>
      </c>
      <c r="V19">
        <v>0</v>
      </c>
      <c r="W19" s="1">
        <v>4374000</v>
      </c>
    </row>
    <row r="20" spans="1:23" x14ac:dyDescent="0.35">
      <c r="A20">
        <v>12</v>
      </c>
      <c r="B20" t="s">
        <v>45</v>
      </c>
      <c r="C20">
        <v>1202</v>
      </c>
      <c r="D20" t="s">
        <v>46</v>
      </c>
      <c r="E20">
        <v>1202001</v>
      </c>
      <c r="F20" t="s">
        <v>47</v>
      </c>
      <c r="G20" t="s">
        <v>74</v>
      </c>
      <c r="H20" t="s">
        <v>1</v>
      </c>
      <c r="I20" t="s">
        <v>2</v>
      </c>
      <c r="J20" t="s">
        <v>3</v>
      </c>
      <c r="K20" t="s">
        <v>75</v>
      </c>
      <c r="L20" s="1">
        <v>13916372</v>
      </c>
      <c r="M20" s="1">
        <v>13916372</v>
      </c>
      <c r="N20">
        <v>0</v>
      </c>
      <c r="O20" s="1">
        <v>14467476</v>
      </c>
      <c r="P20" s="1">
        <v>13916372</v>
      </c>
      <c r="Q20">
        <v>0</v>
      </c>
      <c r="R20" s="1">
        <v>28383848</v>
      </c>
      <c r="S20">
        <v>0</v>
      </c>
      <c r="T20">
        <v>0</v>
      </c>
      <c r="U20">
        <v>0</v>
      </c>
      <c r="V20">
        <v>0</v>
      </c>
      <c r="W20" s="1">
        <v>28383848</v>
      </c>
    </row>
    <row r="21" spans="1:23" x14ac:dyDescent="0.35">
      <c r="A21">
        <v>12</v>
      </c>
      <c r="B21" t="s">
        <v>45</v>
      </c>
      <c r="C21">
        <v>1202</v>
      </c>
      <c r="D21" t="s">
        <v>46</v>
      </c>
      <c r="E21">
        <v>1202001</v>
      </c>
      <c r="F21" t="s">
        <v>47</v>
      </c>
      <c r="G21" t="s">
        <v>76</v>
      </c>
      <c r="H21">
        <v>32</v>
      </c>
      <c r="I21" t="s">
        <v>62</v>
      </c>
      <c r="J21">
        <v>178</v>
      </c>
      <c r="K21" t="s">
        <v>77</v>
      </c>
      <c r="L21" s="1">
        <v>13916372</v>
      </c>
      <c r="M21">
        <v>0</v>
      </c>
      <c r="N21">
        <v>0</v>
      </c>
      <c r="O21">
        <v>0</v>
      </c>
      <c r="P21" s="1">
        <v>13916372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</row>
    <row r="22" spans="1:23" x14ac:dyDescent="0.35">
      <c r="A22">
        <v>12</v>
      </c>
      <c r="B22" t="s">
        <v>45</v>
      </c>
      <c r="C22">
        <v>1202</v>
      </c>
      <c r="D22" t="s">
        <v>46</v>
      </c>
      <c r="E22">
        <v>1202001</v>
      </c>
      <c r="F22" t="s">
        <v>47</v>
      </c>
      <c r="G22" t="s">
        <v>78</v>
      </c>
      <c r="H22">
        <v>362</v>
      </c>
      <c r="I22" t="s">
        <v>65</v>
      </c>
      <c r="J22">
        <v>516</v>
      </c>
      <c r="K22" t="s">
        <v>77</v>
      </c>
      <c r="L22">
        <v>0</v>
      </c>
      <c r="M22" s="1">
        <v>13916372</v>
      </c>
      <c r="N22">
        <v>0</v>
      </c>
      <c r="O22" s="1">
        <v>14467476</v>
      </c>
      <c r="P22">
        <v>0</v>
      </c>
      <c r="Q22">
        <v>0</v>
      </c>
      <c r="R22" s="1">
        <v>28383848</v>
      </c>
      <c r="S22">
        <v>0</v>
      </c>
      <c r="T22">
        <v>0</v>
      </c>
      <c r="U22">
        <v>0</v>
      </c>
      <c r="V22">
        <v>0</v>
      </c>
      <c r="W22" s="1">
        <v>28383848</v>
      </c>
    </row>
    <row r="23" spans="1:23" x14ac:dyDescent="0.35">
      <c r="A23">
        <v>12</v>
      </c>
      <c r="B23" t="s">
        <v>45</v>
      </c>
      <c r="C23">
        <v>1202</v>
      </c>
      <c r="D23" t="s">
        <v>46</v>
      </c>
      <c r="E23">
        <v>1202001</v>
      </c>
      <c r="F23" t="s">
        <v>47</v>
      </c>
      <c r="G23" t="s">
        <v>79</v>
      </c>
      <c r="H23" t="s">
        <v>1</v>
      </c>
      <c r="I23" t="s">
        <v>2</v>
      </c>
      <c r="J23" t="s">
        <v>3</v>
      </c>
      <c r="K23" t="s">
        <v>80</v>
      </c>
      <c r="L23" s="1">
        <v>9204528</v>
      </c>
      <c r="M23" s="1">
        <v>9204528</v>
      </c>
      <c r="N23">
        <v>0</v>
      </c>
      <c r="O23" s="1">
        <v>10226076</v>
      </c>
      <c r="P23" s="1">
        <v>9204528</v>
      </c>
      <c r="Q23">
        <v>0</v>
      </c>
      <c r="R23" s="1">
        <v>19430604</v>
      </c>
      <c r="S23">
        <v>0</v>
      </c>
      <c r="T23">
        <v>0</v>
      </c>
      <c r="U23">
        <v>0</v>
      </c>
      <c r="V23">
        <v>0</v>
      </c>
      <c r="W23" s="1">
        <v>19430604</v>
      </c>
    </row>
    <row r="24" spans="1:23" x14ac:dyDescent="0.35">
      <c r="A24">
        <v>12</v>
      </c>
      <c r="B24" t="s">
        <v>45</v>
      </c>
      <c r="C24">
        <v>1202</v>
      </c>
      <c r="D24" t="s">
        <v>46</v>
      </c>
      <c r="E24">
        <v>1202001</v>
      </c>
      <c r="F24" t="s">
        <v>47</v>
      </c>
      <c r="G24" t="s">
        <v>81</v>
      </c>
      <c r="H24">
        <v>32</v>
      </c>
      <c r="I24" t="s">
        <v>62</v>
      </c>
      <c r="J24">
        <v>186</v>
      </c>
      <c r="K24" t="s">
        <v>82</v>
      </c>
      <c r="L24" s="1">
        <v>9204528</v>
      </c>
      <c r="M24">
        <v>0</v>
      </c>
      <c r="N24">
        <v>0</v>
      </c>
      <c r="O24">
        <v>0</v>
      </c>
      <c r="P24" s="1">
        <v>9204528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</row>
    <row r="25" spans="1:23" x14ac:dyDescent="0.35">
      <c r="A25">
        <v>12</v>
      </c>
      <c r="B25" t="s">
        <v>45</v>
      </c>
      <c r="C25">
        <v>1202</v>
      </c>
      <c r="D25" t="s">
        <v>46</v>
      </c>
      <c r="E25">
        <v>1202001</v>
      </c>
      <c r="F25" t="s">
        <v>47</v>
      </c>
      <c r="G25" t="s">
        <v>83</v>
      </c>
      <c r="H25">
        <v>362</v>
      </c>
      <c r="I25" t="s">
        <v>65</v>
      </c>
      <c r="J25">
        <v>517</v>
      </c>
      <c r="K25" t="s">
        <v>82</v>
      </c>
      <c r="L25">
        <v>0</v>
      </c>
      <c r="M25" s="1">
        <v>9204528</v>
      </c>
      <c r="N25">
        <v>0</v>
      </c>
      <c r="O25" s="1">
        <v>10226076</v>
      </c>
      <c r="P25">
        <v>0</v>
      </c>
      <c r="Q25">
        <v>0</v>
      </c>
      <c r="R25" s="1">
        <v>19430604</v>
      </c>
      <c r="S25">
        <v>0</v>
      </c>
      <c r="T25">
        <v>0</v>
      </c>
      <c r="U25">
        <v>0</v>
      </c>
      <c r="V25">
        <v>0</v>
      </c>
      <c r="W25" s="1">
        <v>19430604</v>
      </c>
    </row>
    <row r="26" spans="1:23" x14ac:dyDescent="0.35">
      <c r="A26">
        <v>12</v>
      </c>
      <c r="B26" t="s">
        <v>45</v>
      </c>
      <c r="C26">
        <v>1202</v>
      </c>
      <c r="D26" t="s">
        <v>46</v>
      </c>
      <c r="E26">
        <v>1202001</v>
      </c>
      <c r="F26" t="s">
        <v>47</v>
      </c>
      <c r="G26" t="s">
        <v>84</v>
      </c>
      <c r="H26" t="s">
        <v>1</v>
      </c>
      <c r="I26" t="s">
        <v>2</v>
      </c>
      <c r="J26" t="s">
        <v>3</v>
      </c>
      <c r="K26" t="s">
        <v>85</v>
      </c>
      <c r="L26" s="1">
        <v>39776514.969999999</v>
      </c>
      <c r="M26" s="1">
        <v>39776514.969999999</v>
      </c>
      <c r="N26">
        <v>0</v>
      </c>
      <c r="O26" s="1">
        <v>50596852.07</v>
      </c>
      <c r="P26" s="1">
        <v>39776514.969999999</v>
      </c>
      <c r="Q26">
        <v>0</v>
      </c>
      <c r="R26" s="1">
        <v>90373367.040000007</v>
      </c>
      <c r="S26">
        <v>0</v>
      </c>
      <c r="T26">
        <v>0</v>
      </c>
      <c r="U26">
        <v>0</v>
      </c>
      <c r="V26">
        <v>0</v>
      </c>
      <c r="W26" s="1">
        <v>90373367.040000007</v>
      </c>
    </row>
    <row r="27" spans="1:23" x14ac:dyDescent="0.35">
      <c r="A27">
        <v>12</v>
      </c>
      <c r="B27" t="s">
        <v>45</v>
      </c>
      <c r="C27">
        <v>1202</v>
      </c>
      <c r="D27" t="s">
        <v>46</v>
      </c>
      <c r="E27">
        <v>1202001</v>
      </c>
      <c r="F27" t="s">
        <v>47</v>
      </c>
      <c r="G27" t="s">
        <v>86</v>
      </c>
      <c r="H27" t="s">
        <v>1</v>
      </c>
      <c r="I27" t="s">
        <v>2</v>
      </c>
      <c r="J27" t="s">
        <v>3</v>
      </c>
      <c r="K27" t="s">
        <v>87</v>
      </c>
      <c r="L27" s="1">
        <v>29113943</v>
      </c>
      <c r="M27" s="1">
        <v>29113943</v>
      </c>
      <c r="N27">
        <v>0</v>
      </c>
      <c r="O27" s="1">
        <v>31514724</v>
      </c>
      <c r="P27" s="1">
        <v>29113943</v>
      </c>
      <c r="Q27">
        <v>0</v>
      </c>
      <c r="R27" s="1">
        <v>60628667</v>
      </c>
      <c r="S27">
        <v>0</v>
      </c>
      <c r="T27">
        <v>0</v>
      </c>
      <c r="U27">
        <v>0</v>
      </c>
      <c r="V27">
        <v>0</v>
      </c>
      <c r="W27" s="1">
        <v>60628667</v>
      </c>
    </row>
    <row r="28" spans="1:23" x14ac:dyDescent="0.35">
      <c r="A28">
        <v>12</v>
      </c>
      <c r="B28" t="s">
        <v>45</v>
      </c>
      <c r="C28">
        <v>1202</v>
      </c>
      <c r="D28" t="s">
        <v>46</v>
      </c>
      <c r="E28">
        <v>1202001</v>
      </c>
      <c r="F28" t="s">
        <v>47</v>
      </c>
      <c r="G28" t="s">
        <v>88</v>
      </c>
      <c r="H28">
        <v>32</v>
      </c>
      <c r="I28" t="s">
        <v>62</v>
      </c>
      <c r="J28">
        <v>192</v>
      </c>
      <c r="K28" t="s">
        <v>89</v>
      </c>
      <c r="L28" s="1">
        <v>29113943</v>
      </c>
      <c r="M28">
        <v>0</v>
      </c>
      <c r="N28">
        <v>0</v>
      </c>
      <c r="O28">
        <v>0</v>
      </c>
      <c r="P28" s="1">
        <v>29113943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</row>
    <row r="29" spans="1:23" x14ac:dyDescent="0.35">
      <c r="A29">
        <v>12</v>
      </c>
      <c r="B29" t="s">
        <v>45</v>
      </c>
      <c r="C29">
        <v>1202</v>
      </c>
      <c r="D29" t="s">
        <v>46</v>
      </c>
      <c r="E29">
        <v>1202001</v>
      </c>
      <c r="F29" t="s">
        <v>47</v>
      </c>
      <c r="G29" t="s">
        <v>90</v>
      </c>
      <c r="H29">
        <v>362</v>
      </c>
      <c r="I29" t="s">
        <v>65</v>
      </c>
      <c r="J29">
        <v>518</v>
      </c>
      <c r="K29" t="s">
        <v>89</v>
      </c>
      <c r="L29">
        <v>0</v>
      </c>
      <c r="M29" s="1">
        <v>29113943</v>
      </c>
      <c r="N29">
        <v>0</v>
      </c>
      <c r="O29" s="1">
        <v>31514724</v>
      </c>
      <c r="P29">
        <v>0</v>
      </c>
      <c r="Q29">
        <v>0</v>
      </c>
      <c r="R29" s="1">
        <v>60628667</v>
      </c>
      <c r="S29">
        <v>0</v>
      </c>
      <c r="T29">
        <v>0</v>
      </c>
      <c r="U29">
        <v>0</v>
      </c>
      <c r="V29">
        <v>0</v>
      </c>
      <c r="W29" s="1">
        <v>60628667</v>
      </c>
    </row>
    <row r="30" spans="1:23" x14ac:dyDescent="0.35">
      <c r="A30">
        <v>12</v>
      </c>
      <c r="B30" t="s">
        <v>45</v>
      </c>
      <c r="C30">
        <v>1202</v>
      </c>
      <c r="D30" t="s">
        <v>46</v>
      </c>
      <c r="E30">
        <v>1202001</v>
      </c>
      <c r="F30" t="s">
        <v>47</v>
      </c>
      <c r="G30" t="s">
        <v>91</v>
      </c>
      <c r="H30" t="s">
        <v>1</v>
      </c>
      <c r="I30" t="s">
        <v>2</v>
      </c>
      <c r="J30" t="s">
        <v>3</v>
      </c>
      <c r="K30" t="s">
        <v>92</v>
      </c>
      <c r="L30" s="1">
        <v>10662571.970000001</v>
      </c>
      <c r="M30" s="1">
        <v>10662571.970000001</v>
      </c>
      <c r="N30">
        <v>0</v>
      </c>
      <c r="O30" s="1">
        <v>19082128.07</v>
      </c>
      <c r="P30" s="1">
        <v>10662571.970000001</v>
      </c>
      <c r="Q30">
        <v>0</v>
      </c>
      <c r="R30" s="1">
        <v>29744700.039999999</v>
      </c>
      <c r="S30">
        <v>0</v>
      </c>
      <c r="T30">
        <v>0</v>
      </c>
      <c r="U30">
        <v>0</v>
      </c>
      <c r="V30">
        <v>0</v>
      </c>
      <c r="W30" s="1">
        <v>29744700.039999999</v>
      </c>
    </row>
    <row r="31" spans="1:23" x14ac:dyDescent="0.35">
      <c r="A31">
        <v>12</v>
      </c>
      <c r="B31" t="s">
        <v>45</v>
      </c>
      <c r="C31">
        <v>1202</v>
      </c>
      <c r="D31" t="s">
        <v>46</v>
      </c>
      <c r="E31">
        <v>1202001</v>
      </c>
      <c r="F31" t="s">
        <v>47</v>
      </c>
      <c r="G31" t="s">
        <v>93</v>
      </c>
      <c r="H31">
        <v>32</v>
      </c>
      <c r="I31" t="s">
        <v>62</v>
      </c>
      <c r="J31">
        <v>200</v>
      </c>
      <c r="K31" t="s">
        <v>94</v>
      </c>
      <c r="L31" s="1">
        <v>10662571.970000001</v>
      </c>
      <c r="M31">
        <v>0</v>
      </c>
      <c r="N31">
        <v>0</v>
      </c>
      <c r="O31">
        <v>0</v>
      </c>
      <c r="P31" s="1">
        <v>10662571.970000001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</row>
    <row r="32" spans="1:23" x14ac:dyDescent="0.35">
      <c r="A32">
        <v>12</v>
      </c>
      <c r="B32" t="s">
        <v>45</v>
      </c>
      <c r="C32">
        <v>1202</v>
      </c>
      <c r="D32" t="s">
        <v>46</v>
      </c>
      <c r="E32">
        <v>1202001</v>
      </c>
      <c r="F32" t="s">
        <v>47</v>
      </c>
      <c r="G32" t="s">
        <v>95</v>
      </c>
      <c r="H32">
        <v>362</v>
      </c>
      <c r="I32" t="s">
        <v>65</v>
      </c>
      <c r="J32">
        <v>519</v>
      </c>
      <c r="K32" t="s">
        <v>94</v>
      </c>
      <c r="L32">
        <v>0</v>
      </c>
      <c r="M32" s="1">
        <v>10662571.970000001</v>
      </c>
      <c r="N32">
        <v>0</v>
      </c>
      <c r="O32" s="1">
        <v>19082128.07</v>
      </c>
      <c r="P32">
        <v>0</v>
      </c>
      <c r="Q32">
        <v>0</v>
      </c>
      <c r="R32" s="1">
        <v>29744700.039999999</v>
      </c>
      <c r="S32">
        <v>0</v>
      </c>
      <c r="T32">
        <v>0</v>
      </c>
      <c r="U32">
        <v>0</v>
      </c>
      <c r="V32">
        <v>0</v>
      </c>
      <c r="W32" s="1">
        <v>29744700.039999999</v>
      </c>
    </row>
    <row r="33" spans="1:23" x14ac:dyDescent="0.35">
      <c r="A33">
        <v>12</v>
      </c>
      <c r="B33" t="s">
        <v>45</v>
      </c>
      <c r="C33">
        <v>1202</v>
      </c>
      <c r="D33" t="s">
        <v>46</v>
      </c>
      <c r="E33">
        <v>1202001</v>
      </c>
      <c r="F33" t="s">
        <v>47</v>
      </c>
      <c r="G33" t="s">
        <v>96</v>
      </c>
      <c r="H33" t="s">
        <v>1</v>
      </c>
      <c r="I33" t="s">
        <v>2</v>
      </c>
      <c r="J33" t="s">
        <v>3</v>
      </c>
      <c r="K33" t="s">
        <v>97</v>
      </c>
      <c r="L33" s="1">
        <v>132809275.63</v>
      </c>
      <c r="M33" s="1">
        <v>125726375.63</v>
      </c>
      <c r="N33">
        <v>0</v>
      </c>
      <c r="O33" s="1">
        <v>94190240.079999998</v>
      </c>
      <c r="P33" s="1">
        <v>111560574.97</v>
      </c>
      <c r="Q33">
        <v>0</v>
      </c>
      <c r="R33" s="1">
        <v>241165316.37</v>
      </c>
      <c r="S33" s="1">
        <v>21248700</v>
      </c>
      <c r="T33" s="1">
        <v>21248700</v>
      </c>
      <c r="U33" s="1">
        <v>21248700</v>
      </c>
      <c r="V33" s="1">
        <v>21248700</v>
      </c>
      <c r="W33" s="1">
        <v>219916616.37</v>
      </c>
    </row>
    <row r="34" spans="1:23" x14ac:dyDescent="0.35">
      <c r="A34">
        <v>12</v>
      </c>
      <c r="B34" t="s">
        <v>45</v>
      </c>
      <c r="C34">
        <v>1202</v>
      </c>
      <c r="D34" t="s">
        <v>46</v>
      </c>
      <c r="E34">
        <v>1202001</v>
      </c>
      <c r="F34" t="s">
        <v>47</v>
      </c>
      <c r="G34" t="s">
        <v>98</v>
      </c>
      <c r="H34" t="s">
        <v>1</v>
      </c>
      <c r="I34" t="s">
        <v>2</v>
      </c>
      <c r="J34" t="s">
        <v>3</v>
      </c>
      <c r="K34" t="s">
        <v>99</v>
      </c>
      <c r="L34" s="1">
        <v>37870061.469999999</v>
      </c>
      <c r="M34" s="1">
        <v>35040061.469999999</v>
      </c>
      <c r="N34">
        <v>0</v>
      </c>
      <c r="O34" s="1">
        <v>23458573.620000001</v>
      </c>
      <c r="P34" s="1">
        <v>29380061.469999999</v>
      </c>
      <c r="Q34">
        <v>0</v>
      </c>
      <c r="R34" s="1">
        <v>66988635.090000004</v>
      </c>
      <c r="S34" s="1">
        <v>8490000</v>
      </c>
      <c r="T34" s="1">
        <v>8490000</v>
      </c>
      <c r="U34" s="1">
        <v>8490000</v>
      </c>
      <c r="V34" s="1">
        <v>8490000</v>
      </c>
      <c r="W34" s="1">
        <v>58498635.090000004</v>
      </c>
    </row>
    <row r="35" spans="1:23" x14ac:dyDescent="0.35">
      <c r="A35">
        <v>12</v>
      </c>
      <c r="B35" t="s">
        <v>45</v>
      </c>
      <c r="C35">
        <v>1202</v>
      </c>
      <c r="D35" t="s">
        <v>46</v>
      </c>
      <c r="E35">
        <v>1202001</v>
      </c>
      <c r="F35" t="s">
        <v>47</v>
      </c>
      <c r="G35" t="s">
        <v>100</v>
      </c>
      <c r="H35">
        <v>32</v>
      </c>
      <c r="I35" t="s">
        <v>62</v>
      </c>
      <c r="J35">
        <v>216</v>
      </c>
      <c r="K35" t="s">
        <v>101</v>
      </c>
      <c r="L35" s="1">
        <v>37870061.469999999</v>
      </c>
      <c r="M35">
        <v>0</v>
      </c>
      <c r="N35">
        <v>0</v>
      </c>
      <c r="O35">
        <v>0</v>
      </c>
      <c r="P35" s="1">
        <v>29380061.469999999</v>
      </c>
      <c r="Q35">
        <v>0</v>
      </c>
      <c r="R35" s="1">
        <v>8490000</v>
      </c>
      <c r="S35" s="1">
        <v>8490000</v>
      </c>
      <c r="T35" s="1">
        <v>8490000</v>
      </c>
      <c r="U35" s="1">
        <v>8490000</v>
      </c>
      <c r="V35" s="1">
        <v>8490000</v>
      </c>
      <c r="W35">
        <v>0</v>
      </c>
    </row>
    <row r="36" spans="1:23" x14ac:dyDescent="0.35">
      <c r="A36">
        <v>12</v>
      </c>
      <c r="B36" t="s">
        <v>45</v>
      </c>
      <c r="C36">
        <v>1202</v>
      </c>
      <c r="D36" t="s">
        <v>46</v>
      </c>
      <c r="E36">
        <v>1202001</v>
      </c>
      <c r="F36" t="s">
        <v>47</v>
      </c>
      <c r="G36" t="s">
        <v>102</v>
      </c>
      <c r="H36">
        <v>362</v>
      </c>
      <c r="I36" t="s">
        <v>65</v>
      </c>
      <c r="J36">
        <v>520</v>
      </c>
      <c r="K36" t="s">
        <v>101</v>
      </c>
      <c r="L36">
        <v>0</v>
      </c>
      <c r="M36" s="1">
        <v>35040061.469999999</v>
      </c>
      <c r="N36">
        <v>0</v>
      </c>
      <c r="O36" s="1">
        <v>23458573.620000001</v>
      </c>
      <c r="P36">
        <v>0</v>
      </c>
      <c r="Q36">
        <v>0</v>
      </c>
      <c r="R36" s="1">
        <v>58498635.090000004</v>
      </c>
      <c r="S36">
        <v>0</v>
      </c>
      <c r="T36">
        <v>0</v>
      </c>
      <c r="U36">
        <v>0</v>
      </c>
      <c r="V36">
        <v>0</v>
      </c>
      <c r="W36" s="1">
        <v>58498635.090000004</v>
      </c>
    </row>
    <row r="37" spans="1:23" x14ac:dyDescent="0.35">
      <c r="A37">
        <v>12</v>
      </c>
      <c r="B37" t="s">
        <v>45</v>
      </c>
      <c r="C37">
        <v>1202</v>
      </c>
      <c r="D37" t="s">
        <v>46</v>
      </c>
      <c r="E37">
        <v>1202001</v>
      </c>
      <c r="F37" t="s">
        <v>47</v>
      </c>
      <c r="G37" t="s">
        <v>103</v>
      </c>
      <c r="H37" t="s">
        <v>1</v>
      </c>
      <c r="I37" t="s">
        <v>2</v>
      </c>
      <c r="J37" t="s">
        <v>3</v>
      </c>
      <c r="K37" t="s">
        <v>104</v>
      </c>
      <c r="L37" s="1">
        <v>26824626.870000001</v>
      </c>
      <c r="M37" s="1">
        <v>24820126.870000001</v>
      </c>
      <c r="N37">
        <v>0</v>
      </c>
      <c r="O37" s="1">
        <v>16616406.32</v>
      </c>
      <c r="P37" s="1">
        <v>20811126.870000001</v>
      </c>
      <c r="Q37">
        <v>0</v>
      </c>
      <c r="R37" s="1">
        <v>47450033.189999998</v>
      </c>
      <c r="S37" s="1">
        <v>6013500</v>
      </c>
      <c r="T37" s="1">
        <v>6013500</v>
      </c>
      <c r="U37" s="1">
        <v>6013500</v>
      </c>
      <c r="V37" s="1">
        <v>6013500</v>
      </c>
      <c r="W37" s="1">
        <v>41436533.189999998</v>
      </c>
    </row>
    <row r="38" spans="1:23" x14ac:dyDescent="0.35">
      <c r="A38">
        <v>12</v>
      </c>
      <c r="B38" t="s">
        <v>45</v>
      </c>
      <c r="C38">
        <v>1202</v>
      </c>
      <c r="D38" t="s">
        <v>46</v>
      </c>
      <c r="E38">
        <v>1202001</v>
      </c>
      <c r="F38" t="s">
        <v>47</v>
      </c>
      <c r="G38" t="s">
        <v>105</v>
      </c>
      <c r="H38">
        <v>32</v>
      </c>
      <c r="I38" t="s">
        <v>62</v>
      </c>
      <c r="J38">
        <v>226</v>
      </c>
      <c r="K38" t="s">
        <v>106</v>
      </c>
      <c r="L38" s="1">
        <v>26824626.870000001</v>
      </c>
      <c r="M38">
        <v>0</v>
      </c>
      <c r="N38">
        <v>0</v>
      </c>
      <c r="O38">
        <v>0</v>
      </c>
      <c r="P38" s="1">
        <v>20811126.870000001</v>
      </c>
      <c r="Q38">
        <v>0</v>
      </c>
      <c r="R38" s="1">
        <v>6013500</v>
      </c>
      <c r="S38" s="1">
        <v>6013500</v>
      </c>
      <c r="T38" s="1">
        <v>6013500</v>
      </c>
      <c r="U38" s="1">
        <v>6013500</v>
      </c>
      <c r="V38" s="1">
        <v>6013500</v>
      </c>
      <c r="W38">
        <v>0</v>
      </c>
    </row>
    <row r="39" spans="1:23" x14ac:dyDescent="0.35">
      <c r="A39">
        <v>12</v>
      </c>
      <c r="B39" t="s">
        <v>45</v>
      </c>
      <c r="C39">
        <v>1202</v>
      </c>
      <c r="D39" t="s">
        <v>46</v>
      </c>
      <c r="E39">
        <v>1202001</v>
      </c>
      <c r="F39" t="s">
        <v>47</v>
      </c>
      <c r="G39" t="s">
        <v>107</v>
      </c>
      <c r="H39">
        <v>362</v>
      </c>
      <c r="I39" t="s">
        <v>65</v>
      </c>
      <c r="J39">
        <v>521</v>
      </c>
      <c r="K39" t="s">
        <v>106</v>
      </c>
      <c r="L39">
        <v>0</v>
      </c>
      <c r="M39" s="1">
        <v>24820126.870000001</v>
      </c>
      <c r="N39">
        <v>0</v>
      </c>
      <c r="O39" s="1">
        <v>16616406.32</v>
      </c>
      <c r="P39">
        <v>0</v>
      </c>
      <c r="Q39">
        <v>0</v>
      </c>
      <c r="R39" s="1">
        <v>41436533.189999998</v>
      </c>
      <c r="S39">
        <v>0</v>
      </c>
      <c r="T39">
        <v>0</v>
      </c>
      <c r="U39">
        <v>0</v>
      </c>
      <c r="V39">
        <v>0</v>
      </c>
      <c r="W39" s="1">
        <v>41436533.189999998</v>
      </c>
    </row>
    <row r="40" spans="1:23" x14ac:dyDescent="0.35">
      <c r="A40">
        <v>12</v>
      </c>
      <c r="B40" t="s">
        <v>45</v>
      </c>
      <c r="C40">
        <v>1202</v>
      </c>
      <c r="D40" t="s">
        <v>46</v>
      </c>
      <c r="E40">
        <v>1202001</v>
      </c>
      <c r="F40" t="s">
        <v>47</v>
      </c>
      <c r="G40" t="s">
        <v>108</v>
      </c>
      <c r="H40" t="s">
        <v>1</v>
      </c>
      <c r="I40" t="s">
        <v>2</v>
      </c>
      <c r="J40" t="s">
        <v>3</v>
      </c>
      <c r="K40" t="s">
        <v>109</v>
      </c>
      <c r="L40" s="1">
        <v>38064693.509999998</v>
      </c>
      <c r="M40" s="1">
        <v>38064693.509999998</v>
      </c>
      <c r="N40">
        <v>0</v>
      </c>
      <c r="O40" s="1">
        <v>35498086.969999999</v>
      </c>
      <c r="P40" s="1">
        <v>38064693.509999998</v>
      </c>
      <c r="Q40">
        <v>0</v>
      </c>
      <c r="R40" s="1">
        <v>73562780.480000004</v>
      </c>
      <c r="S40">
        <v>0</v>
      </c>
      <c r="T40">
        <v>0</v>
      </c>
      <c r="U40">
        <v>0</v>
      </c>
      <c r="V40">
        <v>0</v>
      </c>
      <c r="W40" s="1">
        <v>73562780.480000004</v>
      </c>
    </row>
    <row r="41" spans="1:23" x14ac:dyDescent="0.35">
      <c r="A41">
        <v>12</v>
      </c>
      <c r="B41" t="s">
        <v>45</v>
      </c>
      <c r="C41">
        <v>1202</v>
      </c>
      <c r="D41" t="s">
        <v>46</v>
      </c>
      <c r="E41">
        <v>1202001</v>
      </c>
      <c r="F41" t="s">
        <v>47</v>
      </c>
      <c r="G41" t="s">
        <v>110</v>
      </c>
      <c r="H41">
        <v>32</v>
      </c>
      <c r="I41" t="s">
        <v>62</v>
      </c>
      <c r="J41">
        <v>236</v>
      </c>
      <c r="K41" t="s">
        <v>111</v>
      </c>
      <c r="L41" s="1">
        <v>34727541.270000003</v>
      </c>
      <c r="M41">
        <v>0</v>
      </c>
      <c r="N41">
        <v>0</v>
      </c>
      <c r="O41">
        <v>0</v>
      </c>
      <c r="P41" s="1">
        <v>34727541.270000003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</row>
    <row r="42" spans="1:23" x14ac:dyDescent="0.35">
      <c r="A42">
        <v>12</v>
      </c>
      <c r="B42" t="s">
        <v>45</v>
      </c>
      <c r="C42">
        <v>1202</v>
      </c>
      <c r="D42" t="s">
        <v>46</v>
      </c>
      <c r="E42">
        <v>1202001</v>
      </c>
      <c r="F42" t="s">
        <v>47</v>
      </c>
      <c r="G42" t="s">
        <v>112</v>
      </c>
      <c r="H42">
        <v>32</v>
      </c>
      <c r="I42" t="s">
        <v>62</v>
      </c>
      <c r="J42">
        <v>237</v>
      </c>
      <c r="K42" t="s">
        <v>113</v>
      </c>
      <c r="L42" s="1">
        <v>3337152.24</v>
      </c>
      <c r="M42">
        <v>0</v>
      </c>
      <c r="N42">
        <v>0</v>
      </c>
      <c r="O42">
        <v>0</v>
      </c>
      <c r="P42" s="1">
        <v>3337152.24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</row>
    <row r="43" spans="1:23" x14ac:dyDescent="0.35">
      <c r="A43">
        <v>12</v>
      </c>
      <c r="B43" t="s">
        <v>45</v>
      </c>
      <c r="C43">
        <v>1202</v>
      </c>
      <c r="D43" t="s">
        <v>46</v>
      </c>
      <c r="E43">
        <v>1202001</v>
      </c>
      <c r="F43" t="s">
        <v>47</v>
      </c>
      <c r="G43" t="s">
        <v>114</v>
      </c>
      <c r="H43">
        <v>362</v>
      </c>
      <c r="I43" t="s">
        <v>65</v>
      </c>
      <c r="J43">
        <v>522</v>
      </c>
      <c r="K43" t="s">
        <v>111</v>
      </c>
      <c r="L43">
        <v>0</v>
      </c>
      <c r="M43" s="1">
        <v>34727541.270000003</v>
      </c>
      <c r="N43">
        <v>0</v>
      </c>
      <c r="O43" s="1">
        <v>30953512.73</v>
      </c>
      <c r="P43">
        <v>0</v>
      </c>
      <c r="Q43">
        <v>0</v>
      </c>
      <c r="R43" s="1">
        <v>65681054</v>
      </c>
      <c r="S43">
        <v>0</v>
      </c>
      <c r="T43">
        <v>0</v>
      </c>
      <c r="U43">
        <v>0</v>
      </c>
      <c r="V43">
        <v>0</v>
      </c>
      <c r="W43" s="1">
        <v>65681054</v>
      </c>
    </row>
    <row r="44" spans="1:23" x14ac:dyDescent="0.35">
      <c r="A44">
        <v>12</v>
      </c>
      <c r="B44" t="s">
        <v>45</v>
      </c>
      <c r="C44">
        <v>1202</v>
      </c>
      <c r="D44" t="s">
        <v>46</v>
      </c>
      <c r="E44">
        <v>1202001</v>
      </c>
      <c r="F44" t="s">
        <v>47</v>
      </c>
      <c r="G44" t="s">
        <v>115</v>
      </c>
      <c r="H44">
        <v>362</v>
      </c>
      <c r="I44" t="s">
        <v>65</v>
      </c>
      <c r="J44">
        <v>523</v>
      </c>
      <c r="K44" t="s">
        <v>113</v>
      </c>
      <c r="L44">
        <v>0</v>
      </c>
      <c r="M44" s="1">
        <v>3337152.24</v>
      </c>
      <c r="N44">
        <v>0</v>
      </c>
      <c r="O44" s="1">
        <v>4544574.24</v>
      </c>
      <c r="P44">
        <v>0</v>
      </c>
      <c r="Q44">
        <v>0</v>
      </c>
      <c r="R44" s="1">
        <v>7881726.4800000004</v>
      </c>
      <c r="S44">
        <v>0</v>
      </c>
      <c r="T44">
        <v>0</v>
      </c>
      <c r="U44">
        <v>0</v>
      </c>
      <c r="V44">
        <v>0</v>
      </c>
      <c r="W44" s="1">
        <v>7881726.4800000004</v>
      </c>
    </row>
    <row r="45" spans="1:23" x14ac:dyDescent="0.35">
      <c r="A45">
        <v>12</v>
      </c>
      <c r="B45" t="s">
        <v>45</v>
      </c>
      <c r="C45">
        <v>1202</v>
      </c>
      <c r="D45" t="s">
        <v>46</v>
      </c>
      <c r="E45">
        <v>1202001</v>
      </c>
      <c r="F45" t="s">
        <v>47</v>
      </c>
      <c r="G45" t="s">
        <v>116</v>
      </c>
      <c r="H45" t="s">
        <v>1</v>
      </c>
      <c r="I45" t="s">
        <v>2</v>
      </c>
      <c r="J45" t="s">
        <v>3</v>
      </c>
      <c r="K45" t="s">
        <v>117</v>
      </c>
      <c r="L45" s="1">
        <v>12623353.82</v>
      </c>
      <c r="M45" s="1">
        <v>11679553.82</v>
      </c>
      <c r="N45">
        <v>0</v>
      </c>
      <c r="O45" s="1">
        <v>7819991.21</v>
      </c>
      <c r="P45" s="1">
        <v>9791953.8200000003</v>
      </c>
      <c r="Q45">
        <v>0</v>
      </c>
      <c r="R45" s="1">
        <v>22330945.030000001</v>
      </c>
      <c r="S45" s="1">
        <v>2831400</v>
      </c>
      <c r="T45" s="1">
        <v>2831400</v>
      </c>
      <c r="U45" s="1">
        <v>2831400</v>
      </c>
      <c r="V45" s="1">
        <v>2831400</v>
      </c>
      <c r="W45" s="1">
        <v>19499545.030000001</v>
      </c>
    </row>
    <row r="46" spans="1:23" x14ac:dyDescent="0.35">
      <c r="A46">
        <v>12</v>
      </c>
      <c r="B46" t="s">
        <v>45</v>
      </c>
      <c r="C46">
        <v>1202</v>
      </c>
      <c r="D46" t="s">
        <v>46</v>
      </c>
      <c r="E46">
        <v>1202001</v>
      </c>
      <c r="F46" t="s">
        <v>47</v>
      </c>
      <c r="G46" t="s">
        <v>118</v>
      </c>
      <c r="H46">
        <v>32</v>
      </c>
      <c r="I46" t="s">
        <v>62</v>
      </c>
      <c r="J46">
        <v>250</v>
      </c>
      <c r="K46" t="s">
        <v>119</v>
      </c>
      <c r="L46" s="1">
        <v>12623353.82</v>
      </c>
      <c r="M46">
        <v>0</v>
      </c>
      <c r="N46">
        <v>0</v>
      </c>
      <c r="O46">
        <v>0</v>
      </c>
      <c r="P46" s="1">
        <v>9791953.8200000003</v>
      </c>
      <c r="Q46">
        <v>0</v>
      </c>
      <c r="R46" s="1">
        <v>2831400</v>
      </c>
      <c r="S46" s="1">
        <v>2831400</v>
      </c>
      <c r="T46" s="1">
        <v>2831400</v>
      </c>
      <c r="U46" s="1">
        <v>2831400</v>
      </c>
      <c r="V46" s="1">
        <v>2831400</v>
      </c>
      <c r="W46">
        <v>0</v>
      </c>
    </row>
    <row r="47" spans="1:23" x14ac:dyDescent="0.35">
      <c r="A47">
        <v>12</v>
      </c>
      <c r="B47" t="s">
        <v>45</v>
      </c>
      <c r="C47">
        <v>1202</v>
      </c>
      <c r="D47" t="s">
        <v>46</v>
      </c>
      <c r="E47">
        <v>1202001</v>
      </c>
      <c r="F47" t="s">
        <v>47</v>
      </c>
      <c r="G47" t="s">
        <v>120</v>
      </c>
      <c r="H47">
        <v>362</v>
      </c>
      <c r="I47" t="s">
        <v>65</v>
      </c>
      <c r="J47">
        <v>524</v>
      </c>
      <c r="K47" t="s">
        <v>119</v>
      </c>
      <c r="L47">
        <v>0</v>
      </c>
      <c r="M47" s="1">
        <v>11679553.82</v>
      </c>
      <c r="N47">
        <v>0</v>
      </c>
      <c r="O47" s="1">
        <v>7819991.21</v>
      </c>
      <c r="P47">
        <v>0</v>
      </c>
      <c r="Q47">
        <v>0</v>
      </c>
      <c r="R47" s="1">
        <v>19499545.030000001</v>
      </c>
      <c r="S47">
        <v>0</v>
      </c>
      <c r="T47">
        <v>0</v>
      </c>
      <c r="U47">
        <v>0</v>
      </c>
      <c r="V47">
        <v>0</v>
      </c>
      <c r="W47" s="1">
        <v>19499545.030000001</v>
      </c>
    </row>
    <row r="48" spans="1:23" x14ac:dyDescent="0.35">
      <c r="A48">
        <v>12</v>
      </c>
      <c r="B48" t="s">
        <v>45</v>
      </c>
      <c r="C48">
        <v>1202</v>
      </c>
      <c r="D48" t="s">
        <v>46</v>
      </c>
      <c r="E48">
        <v>1202001</v>
      </c>
      <c r="F48" t="s">
        <v>47</v>
      </c>
      <c r="G48" t="s">
        <v>121</v>
      </c>
      <c r="H48" t="s">
        <v>1</v>
      </c>
      <c r="I48" t="s">
        <v>2</v>
      </c>
      <c r="J48" t="s">
        <v>3</v>
      </c>
      <c r="K48" t="s">
        <v>122</v>
      </c>
      <c r="L48" s="1">
        <v>1647347.67</v>
      </c>
      <c r="M48" s="1">
        <v>1523847.67</v>
      </c>
      <c r="N48">
        <v>0</v>
      </c>
      <c r="O48" s="1">
        <v>1020842.96</v>
      </c>
      <c r="P48" s="1">
        <v>1276847.67</v>
      </c>
      <c r="Q48">
        <v>0</v>
      </c>
      <c r="R48" s="1">
        <v>2915190.63</v>
      </c>
      <c r="S48" s="1">
        <v>370500</v>
      </c>
      <c r="T48" s="1">
        <v>370500</v>
      </c>
      <c r="U48" s="1">
        <v>370500</v>
      </c>
      <c r="V48" s="1">
        <v>370500</v>
      </c>
      <c r="W48" s="1">
        <v>2544690.63</v>
      </c>
    </row>
    <row r="49" spans="1:23" x14ac:dyDescent="0.35">
      <c r="A49">
        <v>12</v>
      </c>
      <c r="B49" t="s">
        <v>45</v>
      </c>
      <c r="C49">
        <v>1202</v>
      </c>
      <c r="D49" t="s">
        <v>46</v>
      </c>
      <c r="E49">
        <v>1202001</v>
      </c>
      <c r="F49" t="s">
        <v>47</v>
      </c>
      <c r="G49" t="s">
        <v>123</v>
      </c>
      <c r="H49">
        <v>32</v>
      </c>
      <c r="I49" t="s">
        <v>62</v>
      </c>
      <c r="J49">
        <v>258</v>
      </c>
      <c r="K49" t="s">
        <v>124</v>
      </c>
      <c r="L49" s="1">
        <v>1647347.67</v>
      </c>
      <c r="M49">
        <v>0</v>
      </c>
      <c r="N49">
        <v>0</v>
      </c>
      <c r="O49">
        <v>0</v>
      </c>
      <c r="P49" s="1">
        <v>1276847.67</v>
      </c>
      <c r="Q49">
        <v>0</v>
      </c>
      <c r="R49" s="1">
        <v>370500</v>
      </c>
      <c r="S49" s="1">
        <v>370500</v>
      </c>
      <c r="T49" s="1">
        <v>370500</v>
      </c>
      <c r="U49" s="1">
        <v>370500</v>
      </c>
      <c r="V49" s="1">
        <v>370500</v>
      </c>
      <c r="W49">
        <v>0</v>
      </c>
    </row>
    <row r="50" spans="1:23" x14ac:dyDescent="0.35">
      <c r="A50">
        <v>12</v>
      </c>
      <c r="B50" t="s">
        <v>45</v>
      </c>
      <c r="C50">
        <v>1202</v>
      </c>
      <c r="D50" t="s">
        <v>46</v>
      </c>
      <c r="E50">
        <v>1202001</v>
      </c>
      <c r="F50" t="s">
        <v>47</v>
      </c>
      <c r="G50" t="s">
        <v>125</v>
      </c>
      <c r="H50">
        <v>362</v>
      </c>
      <c r="I50" t="s">
        <v>65</v>
      </c>
      <c r="J50">
        <v>525</v>
      </c>
      <c r="K50" t="s">
        <v>124</v>
      </c>
      <c r="L50">
        <v>0</v>
      </c>
      <c r="M50" s="1">
        <v>1523847.67</v>
      </c>
      <c r="N50">
        <v>0</v>
      </c>
      <c r="O50" s="1">
        <v>1020842.96</v>
      </c>
      <c r="P50">
        <v>0</v>
      </c>
      <c r="Q50">
        <v>0</v>
      </c>
      <c r="R50" s="1">
        <v>2544690.63</v>
      </c>
      <c r="S50">
        <v>0</v>
      </c>
      <c r="T50">
        <v>0</v>
      </c>
      <c r="U50">
        <v>0</v>
      </c>
      <c r="V50">
        <v>0</v>
      </c>
      <c r="W50" s="1">
        <v>2544690.63</v>
      </c>
    </row>
    <row r="51" spans="1:23" x14ac:dyDescent="0.35">
      <c r="A51">
        <v>12</v>
      </c>
      <c r="B51" t="s">
        <v>45</v>
      </c>
      <c r="C51">
        <v>1202</v>
      </c>
      <c r="D51" t="s">
        <v>46</v>
      </c>
      <c r="E51">
        <v>1202001</v>
      </c>
      <c r="F51" t="s">
        <v>47</v>
      </c>
      <c r="G51" t="s">
        <v>126</v>
      </c>
      <c r="H51" t="s">
        <v>1</v>
      </c>
      <c r="I51" t="s">
        <v>2</v>
      </c>
      <c r="J51" t="s">
        <v>3</v>
      </c>
      <c r="K51" t="s">
        <v>127</v>
      </c>
      <c r="L51" s="1">
        <v>9467515.3699999992</v>
      </c>
      <c r="M51" s="1">
        <v>8759515.3699999992</v>
      </c>
      <c r="N51">
        <v>0</v>
      </c>
      <c r="O51" s="1">
        <v>5865143.4000000004</v>
      </c>
      <c r="P51" s="1">
        <v>7343515.3700000001</v>
      </c>
      <c r="Q51">
        <v>0</v>
      </c>
      <c r="R51" s="1">
        <v>16748658.77</v>
      </c>
      <c r="S51" s="1">
        <v>2124000</v>
      </c>
      <c r="T51" s="1">
        <v>2124000</v>
      </c>
      <c r="U51" s="1">
        <v>2124000</v>
      </c>
      <c r="V51" s="1">
        <v>2124000</v>
      </c>
      <c r="W51" s="1">
        <v>14624658.77</v>
      </c>
    </row>
    <row r="52" spans="1:23" x14ac:dyDescent="0.35">
      <c r="A52">
        <v>12</v>
      </c>
      <c r="B52" t="s">
        <v>45</v>
      </c>
      <c r="C52">
        <v>1202</v>
      </c>
      <c r="D52" t="s">
        <v>46</v>
      </c>
      <c r="E52">
        <v>1202001</v>
      </c>
      <c r="F52" t="s">
        <v>47</v>
      </c>
      <c r="G52" t="s">
        <v>128</v>
      </c>
      <c r="H52">
        <v>32</v>
      </c>
      <c r="I52" t="s">
        <v>62</v>
      </c>
      <c r="J52">
        <v>265</v>
      </c>
      <c r="K52" t="s">
        <v>129</v>
      </c>
      <c r="L52" s="1">
        <v>9467515.3699999992</v>
      </c>
      <c r="M52">
        <v>0</v>
      </c>
      <c r="N52">
        <v>0</v>
      </c>
      <c r="O52">
        <v>0</v>
      </c>
      <c r="P52" s="1">
        <v>7343515.3700000001</v>
      </c>
      <c r="Q52">
        <v>0</v>
      </c>
      <c r="R52" s="1">
        <v>2124000</v>
      </c>
      <c r="S52" s="1">
        <v>2124000</v>
      </c>
      <c r="T52" s="1">
        <v>2124000</v>
      </c>
      <c r="U52" s="1">
        <v>2124000</v>
      </c>
      <c r="V52" s="1">
        <v>2124000</v>
      </c>
      <c r="W52">
        <v>0</v>
      </c>
    </row>
    <row r="53" spans="1:23" x14ac:dyDescent="0.35">
      <c r="A53">
        <v>12</v>
      </c>
      <c r="B53" t="s">
        <v>45</v>
      </c>
      <c r="C53">
        <v>1202</v>
      </c>
      <c r="D53" t="s">
        <v>46</v>
      </c>
      <c r="E53">
        <v>1202001</v>
      </c>
      <c r="F53" t="s">
        <v>47</v>
      </c>
      <c r="G53" t="s">
        <v>130</v>
      </c>
      <c r="H53">
        <v>362</v>
      </c>
      <c r="I53" t="s">
        <v>65</v>
      </c>
      <c r="J53">
        <v>526</v>
      </c>
      <c r="K53" t="s">
        <v>129</v>
      </c>
      <c r="L53">
        <v>0</v>
      </c>
      <c r="M53" s="1">
        <v>8759515.3699999992</v>
      </c>
      <c r="N53">
        <v>0</v>
      </c>
      <c r="O53" s="1">
        <v>5865143.4000000004</v>
      </c>
      <c r="P53">
        <v>0</v>
      </c>
      <c r="Q53">
        <v>0</v>
      </c>
      <c r="R53" s="1">
        <v>14624658.77</v>
      </c>
      <c r="S53">
        <v>0</v>
      </c>
      <c r="T53">
        <v>0</v>
      </c>
      <c r="U53">
        <v>0</v>
      </c>
      <c r="V53">
        <v>0</v>
      </c>
      <c r="W53" s="1">
        <v>14624658.77</v>
      </c>
    </row>
    <row r="54" spans="1:23" x14ac:dyDescent="0.35">
      <c r="A54">
        <v>12</v>
      </c>
      <c r="B54" t="s">
        <v>45</v>
      </c>
      <c r="C54">
        <v>1202</v>
      </c>
      <c r="D54" t="s">
        <v>46</v>
      </c>
      <c r="E54">
        <v>1202001</v>
      </c>
      <c r="F54" t="s">
        <v>47</v>
      </c>
      <c r="G54" t="s">
        <v>131</v>
      </c>
      <c r="H54" t="s">
        <v>1</v>
      </c>
      <c r="I54" t="s">
        <v>2</v>
      </c>
      <c r="J54" t="s">
        <v>3</v>
      </c>
      <c r="K54" t="s">
        <v>132</v>
      </c>
      <c r="L54" s="1">
        <v>1577919.23</v>
      </c>
      <c r="M54" s="1">
        <v>1459519.23</v>
      </c>
      <c r="N54">
        <v>0</v>
      </c>
      <c r="O54" s="1">
        <v>977923.9</v>
      </c>
      <c r="P54" s="1">
        <v>1222719.23</v>
      </c>
      <c r="Q54">
        <v>0</v>
      </c>
      <c r="R54" s="1">
        <v>2792643.13</v>
      </c>
      <c r="S54" s="1">
        <v>355200</v>
      </c>
      <c r="T54" s="1">
        <v>355200</v>
      </c>
      <c r="U54" s="1">
        <v>355200</v>
      </c>
      <c r="V54" s="1">
        <v>355200</v>
      </c>
      <c r="W54" s="1">
        <v>2437443.13</v>
      </c>
    </row>
    <row r="55" spans="1:23" x14ac:dyDescent="0.35">
      <c r="A55">
        <v>12</v>
      </c>
      <c r="B55" t="s">
        <v>45</v>
      </c>
      <c r="C55">
        <v>1202</v>
      </c>
      <c r="D55" t="s">
        <v>46</v>
      </c>
      <c r="E55">
        <v>1202001</v>
      </c>
      <c r="F55" t="s">
        <v>47</v>
      </c>
      <c r="G55" t="s">
        <v>133</v>
      </c>
      <c r="H55">
        <v>32</v>
      </c>
      <c r="I55" t="s">
        <v>62</v>
      </c>
      <c r="J55">
        <v>273</v>
      </c>
      <c r="K55" t="s">
        <v>134</v>
      </c>
      <c r="L55" s="1">
        <v>1577919.23</v>
      </c>
      <c r="M55">
        <v>0</v>
      </c>
      <c r="N55">
        <v>0</v>
      </c>
      <c r="O55">
        <v>0</v>
      </c>
      <c r="P55" s="1">
        <v>1222719.23</v>
      </c>
      <c r="Q55">
        <v>0</v>
      </c>
      <c r="R55" s="1">
        <v>355200</v>
      </c>
      <c r="S55" s="1">
        <v>355200</v>
      </c>
      <c r="T55" s="1">
        <v>355200</v>
      </c>
      <c r="U55" s="1">
        <v>355200</v>
      </c>
      <c r="V55" s="1">
        <v>355200</v>
      </c>
      <c r="W55">
        <v>0</v>
      </c>
    </row>
    <row r="56" spans="1:23" x14ac:dyDescent="0.35">
      <c r="A56">
        <v>12</v>
      </c>
      <c r="B56" t="s">
        <v>45</v>
      </c>
      <c r="C56">
        <v>1202</v>
      </c>
      <c r="D56" t="s">
        <v>46</v>
      </c>
      <c r="E56">
        <v>1202001</v>
      </c>
      <c r="F56" t="s">
        <v>47</v>
      </c>
      <c r="G56" t="s">
        <v>135</v>
      </c>
      <c r="H56">
        <v>362</v>
      </c>
      <c r="I56" t="s">
        <v>65</v>
      </c>
      <c r="J56">
        <v>527</v>
      </c>
      <c r="K56" t="s">
        <v>134</v>
      </c>
      <c r="L56">
        <v>0</v>
      </c>
      <c r="M56" s="1">
        <v>1459519.23</v>
      </c>
      <c r="N56">
        <v>0</v>
      </c>
      <c r="O56" s="1">
        <v>977923.9</v>
      </c>
      <c r="P56">
        <v>0</v>
      </c>
      <c r="Q56">
        <v>0</v>
      </c>
      <c r="R56" s="1">
        <v>2437443.13</v>
      </c>
      <c r="S56">
        <v>0</v>
      </c>
      <c r="T56">
        <v>0</v>
      </c>
      <c r="U56">
        <v>0</v>
      </c>
      <c r="V56">
        <v>0</v>
      </c>
      <c r="W56" s="1">
        <v>2437443.13</v>
      </c>
    </row>
    <row r="57" spans="1:23" x14ac:dyDescent="0.35">
      <c r="A57">
        <v>12</v>
      </c>
      <c r="B57" t="s">
        <v>45</v>
      </c>
      <c r="C57">
        <v>1202</v>
      </c>
      <c r="D57" t="s">
        <v>46</v>
      </c>
      <c r="E57">
        <v>1202001</v>
      </c>
      <c r="F57" t="s">
        <v>47</v>
      </c>
      <c r="G57" t="s">
        <v>136</v>
      </c>
      <c r="H57" t="s">
        <v>1</v>
      </c>
      <c r="I57" t="s">
        <v>2</v>
      </c>
      <c r="J57" t="s">
        <v>3</v>
      </c>
      <c r="K57" t="s">
        <v>137</v>
      </c>
      <c r="L57" s="1">
        <v>1577919.23</v>
      </c>
      <c r="M57" s="1">
        <v>1459519.23</v>
      </c>
      <c r="N57">
        <v>0</v>
      </c>
      <c r="O57" s="1">
        <v>977923.9</v>
      </c>
      <c r="P57" s="1">
        <v>1222718.57</v>
      </c>
      <c r="Q57">
        <v>0</v>
      </c>
      <c r="R57" s="1">
        <v>2792643.79</v>
      </c>
      <c r="S57" s="1">
        <v>355200</v>
      </c>
      <c r="T57" s="1">
        <v>355200</v>
      </c>
      <c r="U57" s="1">
        <v>355200</v>
      </c>
      <c r="V57" s="1">
        <v>355200</v>
      </c>
      <c r="W57" s="1">
        <v>2437443.79</v>
      </c>
    </row>
    <row r="58" spans="1:23" x14ac:dyDescent="0.35">
      <c r="A58">
        <v>12</v>
      </c>
      <c r="B58" t="s">
        <v>45</v>
      </c>
      <c r="C58">
        <v>1202</v>
      </c>
      <c r="D58" t="s">
        <v>46</v>
      </c>
      <c r="E58">
        <v>1202001</v>
      </c>
      <c r="F58" t="s">
        <v>47</v>
      </c>
      <c r="G58" t="s">
        <v>138</v>
      </c>
      <c r="H58">
        <v>32</v>
      </c>
      <c r="I58" t="s">
        <v>62</v>
      </c>
      <c r="J58">
        <v>281</v>
      </c>
      <c r="K58" t="s">
        <v>139</v>
      </c>
      <c r="L58" s="1">
        <v>1577919.23</v>
      </c>
      <c r="M58">
        <v>0</v>
      </c>
      <c r="N58">
        <v>0</v>
      </c>
      <c r="O58">
        <v>0</v>
      </c>
      <c r="P58" s="1">
        <v>1222718.57</v>
      </c>
      <c r="Q58">
        <v>0</v>
      </c>
      <c r="R58" s="1">
        <v>355200.66</v>
      </c>
      <c r="S58" s="1">
        <v>355200</v>
      </c>
      <c r="T58" s="1">
        <v>355200</v>
      </c>
      <c r="U58" s="1">
        <v>355200</v>
      </c>
      <c r="V58" s="1">
        <v>355200</v>
      </c>
      <c r="W58">
        <v>0.66</v>
      </c>
    </row>
    <row r="59" spans="1:23" x14ac:dyDescent="0.35">
      <c r="A59">
        <v>12</v>
      </c>
      <c r="B59" t="s">
        <v>45</v>
      </c>
      <c r="C59">
        <v>1202</v>
      </c>
      <c r="D59" t="s">
        <v>46</v>
      </c>
      <c r="E59">
        <v>1202001</v>
      </c>
      <c r="F59" t="s">
        <v>47</v>
      </c>
      <c r="G59" t="s">
        <v>140</v>
      </c>
      <c r="H59">
        <v>362</v>
      </c>
      <c r="I59" t="s">
        <v>65</v>
      </c>
      <c r="J59">
        <v>528</v>
      </c>
      <c r="K59" t="s">
        <v>139</v>
      </c>
      <c r="L59">
        <v>0</v>
      </c>
      <c r="M59" s="1">
        <v>1459519.23</v>
      </c>
      <c r="N59">
        <v>0</v>
      </c>
      <c r="O59" s="1">
        <v>977923.9</v>
      </c>
      <c r="P59">
        <v>0</v>
      </c>
      <c r="Q59">
        <v>0</v>
      </c>
      <c r="R59" s="1">
        <v>2437443.13</v>
      </c>
      <c r="S59">
        <v>0</v>
      </c>
      <c r="T59">
        <v>0</v>
      </c>
      <c r="U59">
        <v>0</v>
      </c>
      <c r="V59">
        <v>0</v>
      </c>
      <c r="W59" s="1">
        <v>2437443.13</v>
      </c>
    </row>
    <row r="60" spans="1:23" x14ac:dyDescent="0.35">
      <c r="A60">
        <v>12</v>
      </c>
      <c r="B60" t="s">
        <v>45</v>
      </c>
      <c r="C60">
        <v>1202</v>
      </c>
      <c r="D60" t="s">
        <v>46</v>
      </c>
      <c r="E60">
        <v>1202001</v>
      </c>
      <c r="F60" t="s">
        <v>47</v>
      </c>
      <c r="G60" t="s">
        <v>141</v>
      </c>
      <c r="H60" t="s">
        <v>1</v>
      </c>
      <c r="I60" t="s">
        <v>2</v>
      </c>
      <c r="J60" t="s">
        <v>3</v>
      </c>
      <c r="K60" t="s">
        <v>142</v>
      </c>
      <c r="L60" s="1">
        <v>3155838.46</v>
      </c>
      <c r="M60" s="1">
        <v>2919538.46</v>
      </c>
      <c r="N60">
        <v>0</v>
      </c>
      <c r="O60" s="1">
        <v>1955347.8</v>
      </c>
      <c r="P60" s="1">
        <v>2446938.46</v>
      </c>
      <c r="Q60">
        <v>0</v>
      </c>
      <c r="R60" s="1">
        <v>5583786.2599999998</v>
      </c>
      <c r="S60" s="1">
        <v>708900</v>
      </c>
      <c r="T60" s="1">
        <v>708900</v>
      </c>
      <c r="U60" s="1">
        <v>708900</v>
      </c>
      <c r="V60" s="1">
        <v>708900</v>
      </c>
      <c r="W60" s="1">
        <v>4874886.26</v>
      </c>
    </row>
    <row r="61" spans="1:23" x14ac:dyDescent="0.35">
      <c r="A61">
        <v>12</v>
      </c>
      <c r="B61" t="s">
        <v>45</v>
      </c>
      <c r="C61">
        <v>1202</v>
      </c>
      <c r="D61" t="s">
        <v>46</v>
      </c>
      <c r="E61">
        <v>1202001</v>
      </c>
      <c r="F61" t="s">
        <v>47</v>
      </c>
      <c r="G61" t="s">
        <v>143</v>
      </c>
      <c r="H61">
        <v>32</v>
      </c>
      <c r="I61" t="s">
        <v>62</v>
      </c>
      <c r="J61">
        <v>288</v>
      </c>
      <c r="K61" t="s">
        <v>144</v>
      </c>
      <c r="L61" s="1">
        <v>3155838.46</v>
      </c>
      <c r="M61">
        <v>0</v>
      </c>
      <c r="N61">
        <v>0</v>
      </c>
      <c r="O61">
        <v>0</v>
      </c>
      <c r="P61" s="1">
        <v>2446938.46</v>
      </c>
      <c r="Q61">
        <v>0</v>
      </c>
      <c r="R61" s="1">
        <v>708900</v>
      </c>
      <c r="S61" s="1">
        <v>708900</v>
      </c>
      <c r="T61" s="1">
        <v>708900</v>
      </c>
      <c r="U61" s="1">
        <v>708900</v>
      </c>
      <c r="V61" s="1">
        <v>708900</v>
      </c>
      <c r="W61">
        <v>0</v>
      </c>
    </row>
    <row r="62" spans="1:23" x14ac:dyDescent="0.35">
      <c r="A62">
        <v>12</v>
      </c>
      <c r="B62" t="s">
        <v>45</v>
      </c>
      <c r="C62">
        <v>1202</v>
      </c>
      <c r="D62" t="s">
        <v>46</v>
      </c>
      <c r="E62">
        <v>1202001</v>
      </c>
      <c r="F62" t="s">
        <v>47</v>
      </c>
      <c r="G62" t="s">
        <v>145</v>
      </c>
      <c r="H62">
        <v>362</v>
      </c>
      <c r="I62" t="s">
        <v>65</v>
      </c>
      <c r="J62">
        <v>529</v>
      </c>
      <c r="K62" t="s">
        <v>144</v>
      </c>
      <c r="L62">
        <v>0</v>
      </c>
      <c r="M62" s="1">
        <v>2919538.46</v>
      </c>
      <c r="N62">
        <v>0</v>
      </c>
      <c r="O62" s="1">
        <v>1955347.8</v>
      </c>
      <c r="P62">
        <v>0</v>
      </c>
      <c r="Q62">
        <v>0</v>
      </c>
      <c r="R62" s="1">
        <v>4874886.26</v>
      </c>
      <c r="S62">
        <v>0</v>
      </c>
      <c r="T62">
        <v>0</v>
      </c>
      <c r="U62">
        <v>0</v>
      </c>
      <c r="V62">
        <v>0</v>
      </c>
      <c r="W62" s="1">
        <v>4874886.26</v>
      </c>
    </row>
    <row r="63" spans="1:23" x14ac:dyDescent="0.35">
      <c r="A63">
        <v>12</v>
      </c>
      <c r="B63" t="s">
        <v>45</v>
      </c>
      <c r="C63">
        <v>1202</v>
      </c>
      <c r="D63" t="s">
        <v>46</v>
      </c>
      <c r="E63">
        <v>1202001</v>
      </c>
      <c r="F63" t="s">
        <v>47</v>
      </c>
      <c r="G63" t="s">
        <v>146</v>
      </c>
      <c r="H63" t="s">
        <v>1</v>
      </c>
      <c r="I63" t="s">
        <v>2</v>
      </c>
      <c r="J63" t="s">
        <v>3</v>
      </c>
      <c r="K63" t="s">
        <v>147</v>
      </c>
      <c r="L63" s="1">
        <v>22792166.629999999</v>
      </c>
      <c r="M63" s="1">
        <v>22792166.629999999</v>
      </c>
      <c r="N63">
        <v>0</v>
      </c>
      <c r="O63" s="1">
        <v>24100290.920000002</v>
      </c>
      <c r="P63" s="1">
        <v>22792166.629999999</v>
      </c>
      <c r="Q63">
        <v>0</v>
      </c>
      <c r="R63" s="1">
        <v>46892457.549999997</v>
      </c>
      <c r="S63">
        <v>0</v>
      </c>
      <c r="T63">
        <v>0</v>
      </c>
      <c r="U63">
        <v>0</v>
      </c>
      <c r="V63">
        <v>0</v>
      </c>
      <c r="W63" s="1">
        <v>46892457.549999997</v>
      </c>
    </row>
    <row r="64" spans="1:23" x14ac:dyDescent="0.35">
      <c r="A64">
        <v>12</v>
      </c>
      <c r="B64" t="s">
        <v>45</v>
      </c>
      <c r="C64">
        <v>1202</v>
      </c>
      <c r="D64" t="s">
        <v>46</v>
      </c>
      <c r="E64">
        <v>1202001</v>
      </c>
      <c r="F64" t="s">
        <v>47</v>
      </c>
      <c r="G64" t="s">
        <v>148</v>
      </c>
      <c r="H64" t="s">
        <v>1</v>
      </c>
      <c r="I64" t="s">
        <v>2</v>
      </c>
      <c r="J64" t="s">
        <v>3</v>
      </c>
      <c r="K64" t="s">
        <v>85</v>
      </c>
      <c r="L64" s="1">
        <v>22792166.629999999</v>
      </c>
      <c r="M64" s="1">
        <v>22792166.629999999</v>
      </c>
      <c r="N64">
        <v>0</v>
      </c>
      <c r="O64" s="1">
        <v>24100290.920000002</v>
      </c>
      <c r="P64" s="1">
        <v>22792166.629999999</v>
      </c>
      <c r="Q64">
        <v>0</v>
      </c>
      <c r="R64" s="1">
        <v>46892457.549999997</v>
      </c>
      <c r="S64">
        <v>0</v>
      </c>
      <c r="T64">
        <v>0</v>
      </c>
      <c r="U64">
        <v>0</v>
      </c>
      <c r="V64">
        <v>0</v>
      </c>
      <c r="W64" s="1">
        <v>46892457.549999997</v>
      </c>
    </row>
    <row r="65" spans="1:23" x14ac:dyDescent="0.35">
      <c r="A65">
        <v>12</v>
      </c>
      <c r="B65" t="s">
        <v>45</v>
      </c>
      <c r="C65">
        <v>1202</v>
      </c>
      <c r="D65" t="s">
        <v>46</v>
      </c>
      <c r="E65">
        <v>1202001</v>
      </c>
      <c r="F65" t="s">
        <v>47</v>
      </c>
      <c r="G65" t="s">
        <v>149</v>
      </c>
      <c r="H65" t="s">
        <v>1</v>
      </c>
      <c r="I65" t="s">
        <v>2</v>
      </c>
      <c r="J65" t="s">
        <v>3</v>
      </c>
      <c r="K65" t="s">
        <v>150</v>
      </c>
      <c r="L65" s="1">
        <v>21038923.039999999</v>
      </c>
      <c r="M65" s="1">
        <v>21038923.039999999</v>
      </c>
      <c r="N65">
        <v>0</v>
      </c>
      <c r="O65" s="1">
        <v>22293399.25</v>
      </c>
      <c r="P65" s="1">
        <v>21038923.039999999</v>
      </c>
      <c r="Q65">
        <v>0</v>
      </c>
      <c r="R65" s="1">
        <v>43332322.289999999</v>
      </c>
      <c r="S65">
        <v>0</v>
      </c>
      <c r="T65">
        <v>0</v>
      </c>
      <c r="U65">
        <v>0</v>
      </c>
      <c r="V65">
        <v>0</v>
      </c>
      <c r="W65" s="1">
        <v>43332322.289999999</v>
      </c>
    </row>
    <row r="66" spans="1:23" x14ac:dyDescent="0.35">
      <c r="A66">
        <v>12</v>
      </c>
      <c r="B66" t="s">
        <v>45</v>
      </c>
      <c r="C66">
        <v>1202</v>
      </c>
      <c r="D66" t="s">
        <v>46</v>
      </c>
      <c r="E66">
        <v>1202001</v>
      </c>
      <c r="F66" t="s">
        <v>47</v>
      </c>
      <c r="G66" t="s">
        <v>151</v>
      </c>
      <c r="H66">
        <v>32</v>
      </c>
      <c r="I66" t="s">
        <v>62</v>
      </c>
      <c r="J66">
        <v>296</v>
      </c>
      <c r="K66" t="s">
        <v>152</v>
      </c>
      <c r="L66" s="1">
        <v>21038923.039999999</v>
      </c>
      <c r="M66">
        <v>0</v>
      </c>
      <c r="N66">
        <v>0</v>
      </c>
      <c r="O66">
        <v>0</v>
      </c>
      <c r="P66" s="1">
        <v>21038923.039999999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</row>
    <row r="67" spans="1:23" x14ac:dyDescent="0.35">
      <c r="A67">
        <v>12</v>
      </c>
      <c r="B67" t="s">
        <v>45</v>
      </c>
      <c r="C67">
        <v>1202</v>
      </c>
      <c r="D67" t="s">
        <v>46</v>
      </c>
      <c r="E67">
        <v>1202001</v>
      </c>
      <c r="F67" t="s">
        <v>47</v>
      </c>
      <c r="G67" t="s">
        <v>153</v>
      </c>
      <c r="H67">
        <v>362</v>
      </c>
      <c r="I67" t="s">
        <v>65</v>
      </c>
      <c r="J67">
        <v>530</v>
      </c>
      <c r="K67" t="s">
        <v>152</v>
      </c>
      <c r="L67">
        <v>0</v>
      </c>
      <c r="M67" s="1">
        <v>21038923.039999999</v>
      </c>
      <c r="N67">
        <v>0</v>
      </c>
      <c r="O67" s="1">
        <v>22293399.25</v>
      </c>
      <c r="P67">
        <v>0</v>
      </c>
      <c r="Q67">
        <v>0</v>
      </c>
      <c r="R67" s="1">
        <v>43332322.289999999</v>
      </c>
      <c r="S67">
        <v>0</v>
      </c>
      <c r="T67">
        <v>0</v>
      </c>
      <c r="U67">
        <v>0</v>
      </c>
      <c r="V67">
        <v>0</v>
      </c>
      <c r="W67" s="1">
        <v>43332322.289999999</v>
      </c>
    </row>
    <row r="68" spans="1:23" x14ac:dyDescent="0.35">
      <c r="A68">
        <v>12</v>
      </c>
      <c r="B68" t="s">
        <v>45</v>
      </c>
      <c r="C68">
        <v>1202</v>
      </c>
      <c r="D68" t="s">
        <v>46</v>
      </c>
      <c r="E68">
        <v>1202001</v>
      </c>
      <c r="F68" t="s">
        <v>47</v>
      </c>
      <c r="G68" t="s">
        <v>154</v>
      </c>
      <c r="H68" t="s">
        <v>1</v>
      </c>
      <c r="I68" t="s">
        <v>2</v>
      </c>
      <c r="J68" t="s">
        <v>3</v>
      </c>
      <c r="K68" t="s">
        <v>155</v>
      </c>
      <c r="L68" s="1">
        <v>1753243.59</v>
      </c>
      <c r="M68" s="1">
        <v>1753243.59</v>
      </c>
      <c r="N68">
        <v>0</v>
      </c>
      <c r="O68" s="1">
        <v>1806891.67</v>
      </c>
      <c r="P68" s="1">
        <v>1753243.59</v>
      </c>
      <c r="Q68">
        <v>0</v>
      </c>
      <c r="R68" s="1">
        <v>3560135.26</v>
      </c>
      <c r="S68">
        <v>0</v>
      </c>
      <c r="T68">
        <v>0</v>
      </c>
      <c r="U68">
        <v>0</v>
      </c>
      <c r="V68">
        <v>0</v>
      </c>
      <c r="W68" s="1">
        <v>3560135.26</v>
      </c>
    </row>
    <row r="69" spans="1:23" x14ac:dyDescent="0.35">
      <c r="A69">
        <v>12</v>
      </c>
      <c r="B69" t="s">
        <v>45</v>
      </c>
      <c r="C69">
        <v>1202</v>
      </c>
      <c r="D69" t="s">
        <v>46</v>
      </c>
      <c r="E69">
        <v>1202001</v>
      </c>
      <c r="F69" t="s">
        <v>47</v>
      </c>
      <c r="G69" t="s">
        <v>156</v>
      </c>
      <c r="H69">
        <v>32</v>
      </c>
      <c r="I69" t="s">
        <v>62</v>
      </c>
      <c r="J69">
        <v>304</v>
      </c>
      <c r="K69" t="s">
        <v>157</v>
      </c>
      <c r="L69" s="1">
        <v>1753243.59</v>
      </c>
      <c r="M69">
        <v>0</v>
      </c>
      <c r="N69">
        <v>0</v>
      </c>
      <c r="O69">
        <v>0</v>
      </c>
      <c r="P69" s="1">
        <v>1753243.59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</row>
    <row r="70" spans="1:23" x14ac:dyDescent="0.35">
      <c r="A70">
        <v>12</v>
      </c>
      <c r="B70" t="s">
        <v>45</v>
      </c>
      <c r="C70">
        <v>1202</v>
      </c>
      <c r="D70" t="s">
        <v>46</v>
      </c>
      <c r="E70">
        <v>1202001</v>
      </c>
      <c r="F70" t="s">
        <v>47</v>
      </c>
      <c r="G70" t="s">
        <v>158</v>
      </c>
      <c r="H70">
        <v>362</v>
      </c>
      <c r="I70" t="s">
        <v>65</v>
      </c>
      <c r="J70">
        <v>531</v>
      </c>
      <c r="K70" t="s">
        <v>157</v>
      </c>
      <c r="L70">
        <v>0</v>
      </c>
      <c r="M70" s="1">
        <v>1753243.59</v>
      </c>
      <c r="N70">
        <v>0</v>
      </c>
      <c r="O70" s="1">
        <v>1806891.67</v>
      </c>
      <c r="P70">
        <v>0</v>
      </c>
      <c r="Q70">
        <v>0</v>
      </c>
      <c r="R70" s="1">
        <v>3560135.26</v>
      </c>
      <c r="S70">
        <v>0</v>
      </c>
      <c r="T70">
        <v>0</v>
      </c>
      <c r="U70">
        <v>0</v>
      </c>
      <c r="V70">
        <v>0</v>
      </c>
      <c r="W70" s="1">
        <v>3560135.26</v>
      </c>
    </row>
    <row r="71" spans="1:23" x14ac:dyDescent="0.35">
      <c r="A71">
        <v>12</v>
      </c>
      <c r="B71" t="s">
        <v>45</v>
      </c>
      <c r="C71">
        <v>1202</v>
      </c>
      <c r="D71" t="s">
        <v>46</v>
      </c>
      <c r="E71">
        <v>1202001</v>
      </c>
      <c r="F71" t="s">
        <v>47</v>
      </c>
      <c r="G71" t="s">
        <v>159</v>
      </c>
      <c r="H71" t="s">
        <v>1</v>
      </c>
      <c r="I71" t="s">
        <v>2</v>
      </c>
      <c r="J71" t="s">
        <v>3</v>
      </c>
      <c r="K71" t="s">
        <v>160</v>
      </c>
      <c r="L71" s="1">
        <v>663450712.77999997</v>
      </c>
      <c r="M71" s="1">
        <v>738150281.67999995</v>
      </c>
      <c r="N71">
        <v>0</v>
      </c>
      <c r="O71" s="1">
        <v>130714285</v>
      </c>
      <c r="P71" s="1">
        <v>346348209.17000002</v>
      </c>
      <c r="Q71">
        <v>0</v>
      </c>
      <c r="R71" s="1">
        <v>1185967070.29</v>
      </c>
      <c r="S71" s="1">
        <v>10714285</v>
      </c>
      <c r="T71">
        <v>0</v>
      </c>
      <c r="U71">
        <v>0</v>
      </c>
      <c r="V71">
        <v>0</v>
      </c>
      <c r="W71" s="1">
        <v>1175252785.29</v>
      </c>
    </row>
    <row r="72" spans="1:23" x14ac:dyDescent="0.35">
      <c r="A72">
        <v>12</v>
      </c>
      <c r="B72" t="s">
        <v>45</v>
      </c>
      <c r="C72">
        <v>1202</v>
      </c>
      <c r="D72" t="s">
        <v>46</v>
      </c>
      <c r="E72">
        <v>1202001</v>
      </c>
      <c r="F72" t="s">
        <v>47</v>
      </c>
      <c r="G72" t="s">
        <v>161</v>
      </c>
      <c r="H72" t="s">
        <v>1</v>
      </c>
      <c r="I72" t="s">
        <v>2</v>
      </c>
      <c r="J72" t="s">
        <v>3</v>
      </c>
      <c r="K72" t="s">
        <v>162</v>
      </c>
      <c r="L72" s="1">
        <v>663450712.77999997</v>
      </c>
      <c r="M72" s="1">
        <v>738150281.67999995</v>
      </c>
      <c r="N72">
        <v>0</v>
      </c>
      <c r="O72" s="1">
        <v>130714285</v>
      </c>
      <c r="P72" s="1">
        <v>346348209.17000002</v>
      </c>
      <c r="Q72">
        <v>0</v>
      </c>
      <c r="R72" s="1">
        <v>1185967070.29</v>
      </c>
      <c r="S72" s="1">
        <v>10714285</v>
      </c>
      <c r="T72">
        <v>0</v>
      </c>
      <c r="U72">
        <v>0</v>
      </c>
      <c r="V72">
        <v>0</v>
      </c>
      <c r="W72" s="1">
        <v>1175252785.29</v>
      </c>
    </row>
    <row r="73" spans="1:23" x14ac:dyDescent="0.35">
      <c r="A73">
        <v>12</v>
      </c>
      <c r="B73" t="s">
        <v>45</v>
      </c>
      <c r="C73">
        <v>1202</v>
      </c>
      <c r="D73" t="s">
        <v>46</v>
      </c>
      <c r="E73">
        <v>1202001</v>
      </c>
      <c r="F73" t="s">
        <v>47</v>
      </c>
      <c r="G73" t="s">
        <v>163</v>
      </c>
      <c r="H73" t="s">
        <v>1</v>
      </c>
      <c r="I73" t="s">
        <v>2</v>
      </c>
      <c r="J73" t="s">
        <v>3</v>
      </c>
      <c r="K73" t="s">
        <v>164</v>
      </c>
      <c r="L73" s="1">
        <v>663450712.77999997</v>
      </c>
      <c r="M73" s="1">
        <v>738150281.67999995</v>
      </c>
      <c r="N73">
        <v>0</v>
      </c>
      <c r="O73" s="1">
        <v>130714285</v>
      </c>
      <c r="P73" s="1">
        <v>346348209.17000002</v>
      </c>
      <c r="Q73">
        <v>0</v>
      </c>
      <c r="R73" s="1">
        <v>1185967070.29</v>
      </c>
      <c r="S73" s="1">
        <v>10714285</v>
      </c>
      <c r="T73">
        <v>0</v>
      </c>
      <c r="U73">
        <v>0</v>
      </c>
      <c r="V73">
        <v>0</v>
      </c>
      <c r="W73" s="1">
        <v>1175252785.29</v>
      </c>
    </row>
    <row r="74" spans="1:23" x14ac:dyDescent="0.35">
      <c r="A74">
        <v>12</v>
      </c>
      <c r="B74" t="s">
        <v>45</v>
      </c>
      <c r="C74">
        <v>1202</v>
      </c>
      <c r="D74" t="s">
        <v>46</v>
      </c>
      <c r="E74">
        <v>1202001</v>
      </c>
      <c r="F74" t="s">
        <v>47</v>
      </c>
      <c r="G74" t="s">
        <v>165</v>
      </c>
      <c r="H74" t="s">
        <v>1</v>
      </c>
      <c r="I74" t="s">
        <v>2</v>
      </c>
      <c r="J74" t="s">
        <v>3</v>
      </c>
      <c r="K74" t="s">
        <v>166</v>
      </c>
      <c r="L74" s="1">
        <v>663450712.77999997</v>
      </c>
      <c r="M74" s="1">
        <v>738150281.67999995</v>
      </c>
      <c r="N74">
        <v>0</v>
      </c>
      <c r="O74" s="1">
        <v>130714285</v>
      </c>
      <c r="P74" s="1">
        <v>346348209.17000002</v>
      </c>
      <c r="Q74">
        <v>0</v>
      </c>
      <c r="R74" s="1">
        <v>1185967070.29</v>
      </c>
      <c r="S74" s="1">
        <v>10714285</v>
      </c>
      <c r="T74">
        <v>0</v>
      </c>
      <c r="U74">
        <v>0</v>
      </c>
      <c r="V74">
        <v>0</v>
      </c>
      <c r="W74" s="1">
        <v>1175252785.29</v>
      </c>
    </row>
    <row r="75" spans="1:23" x14ac:dyDescent="0.35">
      <c r="A75">
        <v>12</v>
      </c>
      <c r="B75" t="s">
        <v>45</v>
      </c>
      <c r="C75">
        <v>1202</v>
      </c>
      <c r="D75" t="s">
        <v>46</v>
      </c>
      <c r="E75">
        <v>1202001</v>
      </c>
      <c r="F75" t="s">
        <v>47</v>
      </c>
      <c r="G75" t="s">
        <v>167</v>
      </c>
      <c r="H75">
        <v>32</v>
      </c>
      <c r="I75" t="s">
        <v>62</v>
      </c>
      <c r="J75">
        <v>610</v>
      </c>
      <c r="K75" t="s">
        <v>168</v>
      </c>
      <c r="L75">
        <v>0</v>
      </c>
      <c r="M75">
        <v>0</v>
      </c>
      <c r="N75">
        <v>0</v>
      </c>
      <c r="O75" s="1">
        <v>120000000</v>
      </c>
      <c r="P75">
        <v>0</v>
      </c>
      <c r="Q75">
        <v>0</v>
      </c>
      <c r="R75" s="1">
        <v>120000000</v>
      </c>
      <c r="S75">
        <v>0</v>
      </c>
      <c r="T75">
        <v>0</v>
      </c>
      <c r="U75">
        <v>0</v>
      </c>
      <c r="V75">
        <v>0</v>
      </c>
      <c r="W75" s="1">
        <v>120000000</v>
      </c>
    </row>
    <row r="76" spans="1:23" x14ac:dyDescent="0.35">
      <c r="A76">
        <v>12</v>
      </c>
      <c r="B76" t="s">
        <v>45</v>
      </c>
      <c r="C76">
        <v>1202</v>
      </c>
      <c r="D76" t="s">
        <v>46</v>
      </c>
      <c r="E76">
        <v>1202001</v>
      </c>
      <c r="F76" t="s">
        <v>47</v>
      </c>
      <c r="G76" t="s">
        <v>169</v>
      </c>
      <c r="H76">
        <v>610</v>
      </c>
      <c r="I76" t="s">
        <v>170</v>
      </c>
      <c r="J76">
        <v>327</v>
      </c>
      <c r="K76" t="s">
        <v>168</v>
      </c>
      <c r="L76" s="1">
        <v>663450712.77999997</v>
      </c>
      <c r="M76">
        <v>0</v>
      </c>
      <c r="N76">
        <v>0</v>
      </c>
      <c r="O76">
        <v>0</v>
      </c>
      <c r="P76">
        <v>0</v>
      </c>
      <c r="Q76">
        <v>0</v>
      </c>
      <c r="R76" s="1">
        <v>663450712.77999997</v>
      </c>
      <c r="S76">
        <v>0</v>
      </c>
      <c r="T76">
        <v>0</v>
      </c>
      <c r="U76">
        <v>0</v>
      </c>
      <c r="V76">
        <v>0</v>
      </c>
      <c r="W76" s="1">
        <v>663450712.77999997</v>
      </c>
    </row>
    <row r="77" spans="1:23" x14ac:dyDescent="0.35">
      <c r="A77">
        <v>12</v>
      </c>
      <c r="B77" t="s">
        <v>45</v>
      </c>
      <c r="C77">
        <v>1202</v>
      </c>
      <c r="D77" t="s">
        <v>46</v>
      </c>
      <c r="E77">
        <v>1202001</v>
      </c>
      <c r="F77" t="s">
        <v>47</v>
      </c>
      <c r="G77" t="s">
        <v>171</v>
      </c>
      <c r="H77">
        <v>32</v>
      </c>
      <c r="I77" t="s">
        <v>62</v>
      </c>
      <c r="J77">
        <v>611</v>
      </c>
      <c r="K77" t="s">
        <v>172</v>
      </c>
      <c r="L77">
        <v>0</v>
      </c>
      <c r="M77">
        <v>0</v>
      </c>
      <c r="N77">
        <v>0</v>
      </c>
      <c r="O77" s="1">
        <v>10714285</v>
      </c>
      <c r="P77">
        <v>0</v>
      </c>
      <c r="Q77">
        <v>0</v>
      </c>
      <c r="R77" s="1">
        <v>10714285</v>
      </c>
      <c r="S77" s="1">
        <v>10714285</v>
      </c>
      <c r="T77">
        <v>0</v>
      </c>
      <c r="U77">
        <v>0</v>
      </c>
      <c r="V77">
        <v>0</v>
      </c>
      <c r="W77">
        <v>0</v>
      </c>
    </row>
    <row r="78" spans="1:23" x14ac:dyDescent="0.35">
      <c r="A78">
        <v>12</v>
      </c>
      <c r="B78" t="s">
        <v>45</v>
      </c>
      <c r="C78">
        <v>1202</v>
      </c>
      <c r="D78" t="s">
        <v>46</v>
      </c>
      <c r="E78">
        <v>1202001</v>
      </c>
      <c r="F78" t="s">
        <v>47</v>
      </c>
      <c r="G78" t="s">
        <v>173</v>
      </c>
      <c r="H78">
        <v>362</v>
      </c>
      <c r="I78" t="s">
        <v>65</v>
      </c>
      <c r="J78">
        <v>532</v>
      </c>
      <c r="K78" t="s">
        <v>168</v>
      </c>
      <c r="L78">
        <v>0</v>
      </c>
      <c r="M78" s="1">
        <v>738150281.67999995</v>
      </c>
      <c r="N78">
        <v>0</v>
      </c>
      <c r="O78">
        <v>0</v>
      </c>
      <c r="P78" s="1">
        <v>346348209.17000002</v>
      </c>
      <c r="Q78">
        <v>0</v>
      </c>
      <c r="R78" s="1">
        <v>391802072.50999999</v>
      </c>
      <c r="S78">
        <v>0</v>
      </c>
      <c r="T78">
        <v>0</v>
      </c>
      <c r="U78">
        <v>0</v>
      </c>
      <c r="V78">
        <v>0</v>
      </c>
      <c r="W78" s="1">
        <v>391802072.50999999</v>
      </c>
    </row>
    <row r="79" spans="1:23" x14ac:dyDescent="0.35">
      <c r="A79">
        <v>12</v>
      </c>
      <c r="B79" t="s">
        <v>45</v>
      </c>
      <c r="C79">
        <v>1202</v>
      </c>
      <c r="D79" t="s">
        <v>46</v>
      </c>
      <c r="E79">
        <v>1202014</v>
      </c>
      <c r="F79" t="s">
        <v>174</v>
      </c>
      <c r="G79">
        <v>2</v>
      </c>
      <c r="H79" t="s">
        <v>1</v>
      </c>
      <c r="I79" t="s">
        <v>2</v>
      </c>
      <c r="J79" t="s">
        <v>3</v>
      </c>
      <c r="K79" t="s">
        <v>48</v>
      </c>
      <c r="L79" s="1">
        <v>60000000</v>
      </c>
      <c r="M79">
        <v>0</v>
      </c>
      <c r="N79">
        <v>0</v>
      </c>
      <c r="O79">
        <v>0</v>
      </c>
      <c r="P79" s="1">
        <v>60000000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</row>
    <row r="80" spans="1:23" x14ac:dyDescent="0.35">
      <c r="A80">
        <v>12</v>
      </c>
      <c r="B80" t="s">
        <v>45</v>
      </c>
      <c r="C80">
        <v>1202</v>
      </c>
      <c r="D80" t="s">
        <v>46</v>
      </c>
      <c r="E80">
        <v>1202014</v>
      </c>
      <c r="F80" t="s">
        <v>174</v>
      </c>
      <c r="G80" t="s">
        <v>49</v>
      </c>
      <c r="H80" t="s">
        <v>1</v>
      </c>
      <c r="I80" t="s">
        <v>2</v>
      </c>
      <c r="J80" t="s">
        <v>3</v>
      </c>
      <c r="K80" t="s">
        <v>50</v>
      </c>
      <c r="L80" s="1">
        <v>60000000</v>
      </c>
      <c r="M80">
        <v>0</v>
      </c>
      <c r="N80">
        <v>0</v>
      </c>
      <c r="O80">
        <v>0</v>
      </c>
      <c r="P80" s="1">
        <v>60000000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</row>
    <row r="81" spans="1:23" x14ac:dyDescent="0.35">
      <c r="A81">
        <v>12</v>
      </c>
      <c r="B81" t="s">
        <v>45</v>
      </c>
      <c r="C81">
        <v>1202</v>
      </c>
      <c r="D81" t="s">
        <v>46</v>
      </c>
      <c r="E81">
        <v>1202014</v>
      </c>
      <c r="F81" t="s">
        <v>174</v>
      </c>
      <c r="G81" t="s">
        <v>159</v>
      </c>
      <c r="H81" t="s">
        <v>1</v>
      </c>
      <c r="I81" t="s">
        <v>2</v>
      </c>
      <c r="J81" t="s">
        <v>3</v>
      </c>
      <c r="K81" t="s">
        <v>160</v>
      </c>
      <c r="L81" s="1">
        <v>60000000</v>
      </c>
      <c r="M81">
        <v>0</v>
      </c>
      <c r="N81">
        <v>0</v>
      </c>
      <c r="O81">
        <v>0</v>
      </c>
      <c r="P81" s="1">
        <v>60000000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</row>
    <row r="82" spans="1:23" x14ac:dyDescent="0.35">
      <c r="A82">
        <v>12</v>
      </c>
      <c r="B82" t="s">
        <v>45</v>
      </c>
      <c r="C82">
        <v>1202</v>
      </c>
      <c r="D82" t="s">
        <v>46</v>
      </c>
      <c r="E82">
        <v>1202014</v>
      </c>
      <c r="F82" t="s">
        <v>174</v>
      </c>
      <c r="G82" t="s">
        <v>161</v>
      </c>
      <c r="H82" t="s">
        <v>1</v>
      </c>
      <c r="I82" t="s">
        <v>2</v>
      </c>
      <c r="J82" t="s">
        <v>3</v>
      </c>
      <c r="K82" t="s">
        <v>162</v>
      </c>
      <c r="L82" s="1">
        <v>60000000</v>
      </c>
      <c r="M82">
        <v>0</v>
      </c>
      <c r="N82">
        <v>0</v>
      </c>
      <c r="O82">
        <v>0</v>
      </c>
      <c r="P82" s="1">
        <v>60000000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</row>
    <row r="83" spans="1:23" x14ac:dyDescent="0.35">
      <c r="A83">
        <v>12</v>
      </c>
      <c r="B83" t="s">
        <v>45</v>
      </c>
      <c r="C83">
        <v>1202</v>
      </c>
      <c r="D83" t="s">
        <v>46</v>
      </c>
      <c r="E83">
        <v>1202014</v>
      </c>
      <c r="F83" t="s">
        <v>174</v>
      </c>
      <c r="G83" t="s">
        <v>163</v>
      </c>
      <c r="H83" t="s">
        <v>1</v>
      </c>
      <c r="I83" t="s">
        <v>2</v>
      </c>
      <c r="J83" t="s">
        <v>3</v>
      </c>
      <c r="K83" t="s">
        <v>164</v>
      </c>
      <c r="L83" s="1">
        <v>60000000</v>
      </c>
      <c r="M83">
        <v>0</v>
      </c>
      <c r="N83">
        <v>0</v>
      </c>
      <c r="O83">
        <v>0</v>
      </c>
      <c r="P83" s="1">
        <v>60000000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</row>
    <row r="84" spans="1:23" x14ac:dyDescent="0.35">
      <c r="A84">
        <v>12</v>
      </c>
      <c r="B84" t="s">
        <v>45</v>
      </c>
      <c r="C84">
        <v>1202</v>
      </c>
      <c r="D84" t="s">
        <v>46</v>
      </c>
      <c r="E84">
        <v>1202014</v>
      </c>
      <c r="F84" t="s">
        <v>174</v>
      </c>
      <c r="G84" t="s">
        <v>165</v>
      </c>
      <c r="H84" t="s">
        <v>1</v>
      </c>
      <c r="I84" t="s">
        <v>2</v>
      </c>
      <c r="J84" t="s">
        <v>3</v>
      </c>
      <c r="K84" t="s">
        <v>166</v>
      </c>
      <c r="L84" s="1">
        <v>60000000</v>
      </c>
      <c r="M84">
        <v>0</v>
      </c>
      <c r="N84">
        <v>0</v>
      </c>
      <c r="O84">
        <v>0</v>
      </c>
      <c r="P84" s="1">
        <v>60000000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</row>
    <row r="85" spans="1:23" x14ac:dyDescent="0.35">
      <c r="A85">
        <v>12</v>
      </c>
      <c r="B85" t="s">
        <v>45</v>
      </c>
      <c r="C85">
        <v>1202</v>
      </c>
      <c r="D85" t="s">
        <v>46</v>
      </c>
      <c r="E85">
        <v>1202014</v>
      </c>
      <c r="F85" t="s">
        <v>174</v>
      </c>
      <c r="G85" t="s">
        <v>175</v>
      </c>
      <c r="H85">
        <v>32</v>
      </c>
      <c r="I85" t="s">
        <v>62</v>
      </c>
      <c r="J85">
        <v>328</v>
      </c>
      <c r="K85" t="s">
        <v>176</v>
      </c>
      <c r="L85" s="1">
        <v>60000000</v>
      </c>
      <c r="M85">
        <v>0</v>
      </c>
      <c r="N85">
        <v>0</v>
      </c>
      <c r="O85">
        <v>0</v>
      </c>
      <c r="P85" s="1">
        <v>60000000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</row>
    <row r="86" spans="1:23" x14ac:dyDescent="0.35">
      <c r="A86">
        <v>12</v>
      </c>
      <c r="B86" t="s">
        <v>45</v>
      </c>
      <c r="C86">
        <v>1206</v>
      </c>
      <c r="D86" t="s">
        <v>177</v>
      </c>
      <c r="E86">
        <v>1206007</v>
      </c>
      <c r="F86" t="s">
        <v>178</v>
      </c>
      <c r="G86">
        <v>2</v>
      </c>
      <c r="H86" t="s">
        <v>1</v>
      </c>
      <c r="I86" t="s">
        <v>2</v>
      </c>
      <c r="J86" t="s">
        <v>3</v>
      </c>
      <c r="K86" t="s">
        <v>48</v>
      </c>
      <c r="L86" s="1">
        <v>55000000</v>
      </c>
      <c r="M86">
        <v>0</v>
      </c>
      <c r="N86">
        <v>0</v>
      </c>
      <c r="O86">
        <v>0</v>
      </c>
      <c r="P86">
        <v>0</v>
      </c>
      <c r="Q86">
        <v>0</v>
      </c>
      <c r="R86" s="1">
        <v>55000000</v>
      </c>
      <c r="S86" s="1">
        <v>55000000</v>
      </c>
      <c r="T86">
        <v>0</v>
      </c>
      <c r="U86">
        <v>0</v>
      </c>
      <c r="V86">
        <v>0</v>
      </c>
      <c r="W86">
        <v>0</v>
      </c>
    </row>
    <row r="87" spans="1:23" x14ac:dyDescent="0.35">
      <c r="A87">
        <v>12</v>
      </c>
      <c r="B87" t="s">
        <v>45</v>
      </c>
      <c r="C87">
        <v>1206</v>
      </c>
      <c r="D87" t="s">
        <v>177</v>
      </c>
      <c r="E87">
        <v>1206007</v>
      </c>
      <c r="F87" t="s">
        <v>178</v>
      </c>
      <c r="G87" t="s">
        <v>49</v>
      </c>
      <c r="H87" t="s">
        <v>1</v>
      </c>
      <c r="I87" t="s">
        <v>2</v>
      </c>
      <c r="J87" t="s">
        <v>3</v>
      </c>
      <c r="K87" t="s">
        <v>50</v>
      </c>
      <c r="L87" s="1">
        <v>55000000</v>
      </c>
      <c r="M87">
        <v>0</v>
      </c>
      <c r="N87">
        <v>0</v>
      </c>
      <c r="O87">
        <v>0</v>
      </c>
      <c r="P87">
        <v>0</v>
      </c>
      <c r="Q87">
        <v>0</v>
      </c>
      <c r="R87" s="1">
        <v>55000000</v>
      </c>
      <c r="S87" s="1">
        <v>55000000</v>
      </c>
      <c r="T87">
        <v>0</v>
      </c>
      <c r="U87">
        <v>0</v>
      </c>
      <c r="V87">
        <v>0</v>
      </c>
      <c r="W87">
        <v>0</v>
      </c>
    </row>
    <row r="88" spans="1:23" x14ac:dyDescent="0.35">
      <c r="A88">
        <v>12</v>
      </c>
      <c r="B88" t="s">
        <v>45</v>
      </c>
      <c r="C88">
        <v>1206</v>
      </c>
      <c r="D88" t="s">
        <v>177</v>
      </c>
      <c r="E88">
        <v>1206007</v>
      </c>
      <c r="F88" t="s">
        <v>178</v>
      </c>
      <c r="G88" t="s">
        <v>159</v>
      </c>
      <c r="H88" t="s">
        <v>1</v>
      </c>
      <c r="I88" t="s">
        <v>2</v>
      </c>
      <c r="J88" t="s">
        <v>3</v>
      </c>
      <c r="K88" t="s">
        <v>160</v>
      </c>
      <c r="L88" s="1">
        <v>55000000</v>
      </c>
      <c r="M88">
        <v>0</v>
      </c>
      <c r="N88">
        <v>0</v>
      </c>
      <c r="O88">
        <v>0</v>
      </c>
      <c r="P88">
        <v>0</v>
      </c>
      <c r="Q88">
        <v>0</v>
      </c>
      <c r="R88" s="1">
        <v>55000000</v>
      </c>
      <c r="S88" s="1">
        <v>55000000</v>
      </c>
      <c r="T88">
        <v>0</v>
      </c>
      <c r="U88">
        <v>0</v>
      </c>
      <c r="V88">
        <v>0</v>
      </c>
      <c r="W88">
        <v>0</v>
      </c>
    </row>
    <row r="89" spans="1:23" x14ac:dyDescent="0.35">
      <c r="A89">
        <v>12</v>
      </c>
      <c r="B89" t="s">
        <v>45</v>
      </c>
      <c r="C89">
        <v>1206</v>
      </c>
      <c r="D89" t="s">
        <v>177</v>
      </c>
      <c r="E89">
        <v>1206007</v>
      </c>
      <c r="F89" t="s">
        <v>178</v>
      </c>
      <c r="G89" t="s">
        <v>161</v>
      </c>
      <c r="H89" t="s">
        <v>1</v>
      </c>
      <c r="I89" t="s">
        <v>2</v>
      </c>
      <c r="J89" t="s">
        <v>3</v>
      </c>
      <c r="K89" t="s">
        <v>162</v>
      </c>
      <c r="L89" s="1">
        <v>55000000</v>
      </c>
      <c r="M89">
        <v>0</v>
      </c>
      <c r="N89">
        <v>0</v>
      </c>
      <c r="O89">
        <v>0</v>
      </c>
      <c r="P89">
        <v>0</v>
      </c>
      <c r="Q89">
        <v>0</v>
      </c>
      <c r="R89" s="1">
        <v>55000000</v>
      </c>
      <c r="S89" s="1">
        <v>55000000</v>
      </c>
      <c r="T89">
        <v>0</v>
      </c>
      <c r="U89">
        <v>0</v>
      </c>
      <c r="V89">
        <v>0</v>
      </c>
      <c r="W89">
        <v>0</v>
      </c>
    </row>
    <row r="90" spans="1:23" x14ac:dyDescent="0.35">
      <c r="A90">
        <v>12</v>
      </c>
      <c r="B90" t="s">
        <v>45</v>
      </c>
      <c r="C90">
        <v>1206</v>
      </c>
      <c r="D90" t="s">
        <v>177</v>
      </c>
      <c r="E90">
        <v>1206007</v>
      </c>
      <c r="F90" t="s">
        <v>178</v>
      </c>
      <c r="G90" t="s">
        <v>163</v>
      </c>
      <c r="H90" t="s">
        <v>1</v>
      </c>
      <c r="I90" t="s">
        <v>2</v>
      </c>
      <c r="J90" t="s">
        <v>3</v>
      </c>
      <c r="K90" t="s">
        <v>164</v>
      </c>
      <c r="L90" s="1">
        <v>55000000</v>
      </c>
      <c r="M90">
        <v>0</v>
      </c>
      <c r="N90">
        <v>0</v>
      </c>
      <c r="O90">
        <v>0</v>
      </c>
      <c r="P90">
        <v>0</v>
      </c>
      <c r="Q90">
        <v>0</v>
      </c>
      <c r="R90" s="1">
        <v>55000000</v>
      </c>
      <c r="S90" s="1">
        <v>55000000</v>
      </c>
      <c r="T90">
        <v>0</v>
      </c>
      <c r="U90">
        <v>0</v>
      </c>
      <c r="V90">
        <v>0</v>
      </c>
      <c r="W90">
        <v>0</v>
      </c>
    </row>
    <row r="91" spans="1:23" x14ac:dyDescent="0.35">
      <c r="A91">
        <v>12</v>
      </c>
      <c r="B91" t="s">
        <v>45</v>
      </c>
      <c r="C91">
        <v>1206</v>
      </c>
      <c r="D91" t="s">
        <v>177</v>
      </c>
      <c r="E91">
        <v>1206007</v>
      </c>
      <c r="F91" t="s">
        <v>178</v>
      </c>
      <c r="G91" t="s">
        <v>165</v>
      </c>
      <c r="H91" t="s">
        <v>1</v>
      </c>
      <c r="I91" t="s">
        <v>2</v>
      </c>
      <c r="J91" t="s">
        <v>3</v>
      </c>
      <c r="K91" t="s">
        <v>166</v>
      </c>
      <c r="L91" s="1">
        <v>55000000</v>
      </c>
      <c r="M91">
        <v>0</v>
      </c>
      <c r="N91">
        <v>0</v>
      </c>
      <c r="O91">
        <v>0</v>
      </c>
      <c r="P91">
        <v>0</v>
      </c>
      <c r="Q91">
        <v>0</v>
      </c>
      <c r="R91" s="1">
        <v>55000000</v>
      </c>
      <c r="S91" s="1">
        <v>55000000</v>
      </c>
      <c r="T91">
        <v>0</v>
      </c>
      <c r="U91">
        <v>0</v>
      </c>
      <c r="V91">
        <v>0</v>
      </c>
      <c r="W91">
        <v>0</v>
      </c>
    </row>
    <row r="92" spans="1:23" x14ac:dyDescent="0.35">
      <c r="A92">
        <v>12</v>
      </c>
      <c r="B92" t="s">
        <v>45</v>
      </c>
      <c r="C92">
        <v>1206</v>
      </c>
      <c r="D92" t="s">
        <v>177</v>
      </c>
      <c r="E92">
        <v>1206007</v>
      </c>
      <c r="F92" t="s">
        <v>178</v>
      </c>
      <c r="G92" t="s">
        <v>179</v>
      </c>
      <c r="H92">
        <v>32</v>
      </c>
      <c r="I92" t="s">
        <v>62</v>
      </c>
      <c r="J92">
        <v>329</v>
      </c>
      <c r="K92" t="s">
        <v>180</v>
      </c>
      <c r="L92" s="1">
        <v>55000000</v>
      </c>
      <c r="M92">
        <v>0</v>
      </c>
      <c r="N92">
        <v>0</v>
      </c>
      <c r="O92">
        <v>0</v>
      </c>
      <c r="P92">
        <v>0</v>
      </c>
      <c r="Q92">
        <v>0</v>
      </c>
      <c r="R92" s="1">
        <v>55000000</v>
      </c>
      <c r="S92" s="1">
        <v>55000000</v>
      </c>
      <c r="T92">
        <v>0</v>
      </c>
      <c r="U92">
        <v>0</v>
      </c>
      <c r="V92">
        <v>0</v>
      </c>
      <c r="W92">
        <v>0</v>
      </c>
    </row>
    <row r="93" spans="1:23" x14ac:dyDescent="0.35">
      <c r="A93">
        <v>17</v>
      </c>
      <c r="B93" t="s">
        <v>181</v>
      </c>
      <c r="C93">
        <v>1702</v>
      </c>
      <c r="D93" t="s">
        <v>182</v>
      </c>
      <c r="E93">
        <v>1702010</v>
      </c>
      <c r="F93" t="s">
        <v>183</v>
      </c>
      <c r="G93">
        <v>2</v>
      </c>
      <c r="H93" t="s">
        <v>1</v>
      </c>
      <c r="I93" t="s">
        <v>2</v>
      </c>
      <c r="J93" t="s">
        <v>3</v>
      </c>
      <c r="K93" t="s">
        <v>48</v>
      </c>
      <c r="L93" s="1">
        <v>267556257.56</v>
      </c>
      <c r="M93">
        <v>0</v>
      </c>
      <c r="N93">
        <v>0</v>
      </c>
      <c r="O93" s="1">
        <v>30000000</v>
      </c>
      <c r="P93" s="1">
        <v>5000000</v>
      </c>
      <c r="Q93">
        <v>0</v>
      </c>
      <c r="R93" s="1">
        <v>292556257.56</v>
      </c>
      <c r="S93" s="1">
        <v>74497004</v>
      </c>
      <c r="T93" s="1">
        <v>74497004</v>
      </c>
      <c r="U93" s="1">
        <v>44497004</v>
      </c>
      <c r="V93" s="1">
        <v>44497004</v>
      </c>
      <c r="W93" s="1">
        <v>218059253.56</v>
      </c>
    </row>
    <row r="94" spans="1:23" x14ac:dyDescent="0.35">
      <c r="A94">
        <v>17</v>
      </c>
      <c r="B94" t="s">
        <v>181</v>
      </c>
      <c r="C94">
        <v>1702</v>
      </c>
      <c r="D94" t="s">
        <v>182</v>
      </c>
      <c r="E94">
        <v>1702010</v>
      </c>
      <c r="F94" t="s">
        <v>183</v>
      </c>
      <c r="G94" t="s">
        <v>49</v>
      </c>
      <c r="H94" t="s">
        <v>1</v>
      </c>
      <c r="I94" t="s">
        <v>2</v>
      </c>
      <c r="J94" t="s">
        <v>3</v>
      </c>
      <c r="K94" t="s">
        <v>50</v>
      </c>
      <c r="L94" s="1">
        <v>267556257.56</v>
      </c>
      <c r="M94">
        <v>0</v>
      </c>
      <c r="N94">
        <v>0</v>
      </c>
      <c r="O94" s="1">
        <v>30000000</v>
      </c>
      <c r="P94" s="1">
        <v>5000000</v>
      </c>
      <c r="Q94">
        <v>0</v>
      </c>
      <c r="R94" s="1">
        <v>292556257.56</v>
      </c>
      <c r="S94" s="1">
        <v>74497004</v>
      </c>
      <c r="T94" s="1">
        <v>74497004</v>
      </c>
      <c r="U94" s="1">
        <v>44497004</v>
      </c>
      <c r="V94" s="1">
        <v>44497004</v>
      </c>
      <c r="W94" s="1">
        <v>218059253.56</v>
      </c>
    </row>
    <row r="95" spans="1:23" x14ac:dyDescent="0.35">
      <c r="A95">
        <v>17</v>
      </c>
      <c r="B95" t="s">
        <v>181</v>
      </c>
      <c r="C95">
        <v>1702</v>
      </c>
      <c r="D95" t="s">
        <v>182</v>
      </c>
      <c r="E95">
        <v>1702010</v>
      </c>
      <c r="F95" t="s">
        <v>183</v>
      </c>
      <c r="G95" t="s">
        <v>51</v>
      </c>
      <c r="H95" t="s">
        <v>1</v>
      </c>
      <c r="I95" t="s">
        <v>2</v>
      </c>
      <c r="J95" t="s">
        <v>3</v>
      </c>
      <c r="K95" t="s">
        <v>52</v>
      </c>
      <c r="L95" s="1">
        <v>252556257.56</v>
      </c>
      <c r="M95">
        <v>0</v>
      </c>
      <c r="N95">
        <v>0</v>
      </c>
      <c r="O95">
        <v>0</v>
      </c>
      <c r="P95">
        <v>0</v>
      </c>
      <c r="Q95">
        <v>0</v>
      </c>
      <c r="R95" s="1">
        <v>252556257.56</v>
      </c>
      <c r="S95" s="1">
        <v>44497004</v>
      </c>
      <c r="T95" s="1">
        <v>44497004</v>
      </c>
      <c r="U95" s="1">
        <v>44497004</v>
      </c>
      <c r="V95" s="1">
        <v>44497004</v>
      </c>
      <c r="W95" s="1">
        <v>208059253.56</v>
      </c>
    </row>
    <row r="96" spans="1:23" x14ac:dyDescent="0.35">
      <c r="A96">
        <v>17</v>
      </c>
      <c r="B96" t="s">
        <v>181</v>
      </c>
      <c r="C96">
        <v>1702</v>
      </c>
      <c r="D96" t="s">
        <v>182</v>
      </c>
      <c r="E96">
        <v>1702010</v>
      </c>
      <c r="F96" t="s">
        <v>183</v>
      </c>
      <c r="G96" t="s">
        <v>53</v>
      </c>
      <c r="H96" t="s">
        <v>1</v>
      </c>
      <c r="I96" t="s">
        <v>2</v>
      </c>
      <c r="J96" t="s">
        <v>3</v>
      </c>
      <c r="K96" t="s">
        <v>54</v>
      </c>
      <c r="L96" s="1">
        <v>252556257.56</v>
      </c>
      <c r="M96">
        <v>0</v>
      </c>
      <c r="N96">
        <v>0</v>
      </c>
      <c r="O96">
        <v>0</v>
      </c>
      <c r="P96">
        <v>0</v>
      </c>
      <c r="Q96">
        <v>0</v>
      </c>
      <c r="R96" s="1">
        <v>252556257.56</v>
      </c>
      <c r="S96" s="1">
        <v>44497004</v>
      </c>
      <c r="T96" s="1">
        <v>44497004</v>
      </c>
      <c r="U96" s="1">
        <v>44497004</v>
      </c>
      <c r="V96" s="1">
        <v>44497004</v>
      </c>
      <c r="W96" s="1">
        <v>208059253.56</v>
      </c>
    </row>
    <row r="97" spans="1:23" x14ac:dyDescent="0.35">
      <c r="A97">
        <v>17</v>
      </c>
      <c r="B97" t="s">
        <v>181</v>
      </c>
      <c r="C97">
        <v>1702</v>
      </c>
      <c r="D97" t="s">
        <v>182</v>
      </c>
      <c r="E97">
        <v>1702010</v>
      </c>
      <c r="F97" t="s">
        <v>183</v>
      </c>
      <c r="G97" t="s">
        <v>55</v>
      </c>
      <c r="H97" t="s">
        <v>1</v>
      </c>
      <c r="I97" t="s">
        <v>2</v>
      </c>
      <c r="J97" t="s">
        <v>3</v>
      </c>
      <c r="K97" t="s">
        <v>56</v>
      </c>
      <c r="L97" s="1">
        <v>173013727.18000001</v>
      </c>
      <c r="M97">
        <v>0</v>
      </c>
      <c r="N97">
        <v>0</v>
      </c>
      <c r="O97">
        <v>0</v>
      </c>
      <c r="P97">
        <v>0</v>
      </c>
      <c r="Q97">
        <v>0</v>
      </c>
      <c r="R97" s="1">
        <v>173013727.18000001</v>
      </c>
      <c r="S97" s="1">
        <v>30637273</v>
      </c>
      <c r="T97" s="1">
        <v>30637273</v>
      </c>
      <c r="U97" s="1">
        <v>30637273</v>
      </c>
      <c r="V97" s="1">
        <v>30637273</v>
      </c>
      <c r="W97" s="1">
        <v>142376454.18000001</v>
      </c>
    </row>
    <row r="98" spans="1:23" x14ac:dyDescent="0.35">
      <c r="A98">
        <v>17</v>
      </c>
      <c r="B98" t="s">
        <v>181</v>
      </c>
      <c r="C98">
        <v>1702</v>
      </c>
      <c r="D98" t="s">
        <v>182</v>
      </c>
      <c r="E98">
        <v>1702010</v>
      </c>
      <c r="F98" t="s">
        <v>183</v>
      </c>
      <c r="G98" t="s">
        <v>57</v>
      </c>
      <c r="H98" t="s">
        <v>1</v>
      </c>
      <c r="I98" t="s">
        <v>2</v>
      </c>
      <c r="J98" t="s">
        <v>3</v>
      </c>
      <c r="K98" t="s">
        <v>58</v>
      </c>
      <c r="L98" s="1">
        <v>173013727.18000001</v>
      </c>
      <c r="M98">
        <v>0</v>
      </c>
      <c r="N98">
        <v>0</v>
      </c>
      <c r="O98">
        <v>0</v>
      </c>
      <c r="P98">
        <v>0</v>
      </c>
      <c r="Q98">
        <v>0</v>
      </c>
      <c r="R98" s="1">
        <v>173013727.18000001</v>
      </c>
      <c r="S98" s="1">
        <v>30637273</v>
      </c>
      <c r="T98" s="1">
        <v>30637273</v>
      </c>
      <c r="U98" s="1">
        <v>30637273</v>
      </c>
      <c r="V98" s="1">
        <v>30637273</v>
      </c>
      <c r="W98" s="1">
        <v>142376454.18000001</v>
      </c>
    </row>
    <row r="99" spans="1:23" x14ac:dyDescent="0.35">
      <c r="A99">
        <v>17</v>
      </c>
      <c r="B99" t="s">
        <v>181</v>
      </c>
      <c r="C99">
        <v>1702</v>
      </c>
      <c r="D99" t="s">
        <v>182</v>
      </c>
      <c r="E99">
        <v>1702010</v>
      </c>
      <c r="F99" t="s">
        <v>183</v>
      </c>
      <c r="G99" t="s">
        <v>59</v>
      </c>
      <c r="H99" t="s">
        <v>1</v>
      </c>
      <c r="I99" t="s">
        <v>2</v>
      </c>
      <c r="J99" t="s">
        <v>3</v>
      </c>
      <c r="K99" t="s">
        <v>60</v>
      </c>
      <c r="L99" s="1">
        <v>140051327.91</v>
      </c>
      <c r="M99">
        <v>0</v>
      </c>
      <c r="N99">
        <v>0</v>
      </c>
      <c r="O99">
        <v>0</v>
      </c>
      <c r="P99">
        <v>0</v>
      </c>
      <c r="Q99">
        <v>0</v>
      </c>
      <c r="R99" s="1">
        <v>140051327.91</v>
      </c>
      <c r="S99" s="1">
        <v>26856173</v>
      </c>
      <c r="T99" s="1">
        <v>26856173</v>
      </c>
      <c r="U99" s="1">
        <v>26856173</v>
      </c>
      <c r="V99" s="1">
        <v>26856173</v>
      </c>
      <c r="W99" s="1">
        <v>113195154.91</v>
      </c>
    </row>
    <row r="100" spans="1:23" x14ac:dyDescent="0.35">
      <c r="A100">
        <v>17</v>
      </c>
      <c r="B100" t="s">
        <v>181</v>
      </c>
      <c r="C100">
        <v>1702</v>
      </c>
      <c r="D100" t="s">
        <v>182</v>
      </c>
      <c r="E100">
        <v>1702010</v>
      </c>
      <c r="F100" t="s">
        <v>183</v>
      </c>
      <c r="G100" t="s">
        <v>184</v>
      </c>
      <c r="H100">
        <v>32</v>
      </c>
      <c r="I100" t="s">
        <v>62</v>
      </c>
      <c r="J100">
        <v>161</v>
      </c>
      <c r="K100" t="s">
        <v>185</v>
      </c>
      <c r="L100" s="1">
        <v>140051327.91</v>
      </c>
      <c r="M100">
        <v>0</v>
      </c>
      <c r="N100">
        <v>0</v>
      </c>
      <c r="O100">
        <v>0</v>
      </c>
      <c r="P100">
        <v>0</v>
      </c>
      <c r="Q100">
        <v>0</v>
      </c>
      <c r="R100" s="1">
        <v>140051327.91</v>
      </c>
      <c r="S100" s="1">
        <v>26856173</v>
      </c>
      <c r="T100" s="1">
        <v>26856173</v>
      </c>
      <c r="U100" s="1">
        <v>26856173</v>
      </c>
      <c r="V100" s="1">
        <v>26856173</v>
      </c>
      <c r="W100" s="1">
        <v>113195154.91</v>
      </c>
    </row>
    <row r="101" spans="1:23" x14ac:dyDescent="0.35">
      <c r="A101">
        <v>17</v>
      </c>
      <c r="B101" t="s">
        <v>181</v>
      </c>
      <c r="C101">
        <v>1702</v>
      </c>
      <c r="D101" t="s">
        <v>182</v>
      </c>
      <c r="E101">
        <v>1702010</v>
      </c>
      <c r="F101" t="s">
        <v>183</v>
      </c>
      <c r="G101" t="s">
        <v>66</v>
      </c>
      <c r="H101" t="s">
        <v>1</v>
      </c>
      <c r="I101" t="s">
        <v>2</v>
      </c>
      <c r="J101" t="s">
        <v>3</v>
      </c>
      <c r="K101" t="s">
        <v>67</v>
      </c>
      <c r="L101" s="1">
        <v>1115784</v>
      </c>
      <c r="M101">
        <v>0</v>
      </c>
      <c r="N101">
        <v>0</v>
      </c>
      <c r="O101">
        <v>0</v>
      </c>
      <c r="P101">
        <v>0</v>
      </c>
      <c r="Q101">
        <v>0</v>
      </c>
      <c r="R101" s="1">
        <v>1115784</v>
      </c>
      <c r="S101" s="1">
        <v>250155</v>
      </c>
      <c r="T101" s="1">
        <v>250155</v>
      </c>
      <c r="U101" s="1">
        <v>250155</v>
      </c>
      <c r="V101" s="1">
        <v>250155</v>
      </c>
      <c r="W101" s="1">
        <v>865629</v>
      </c>
    </row>
    <row r="102" spans="1:23" x14ac:dyDescent="0.35">
      <c r="A102">
        <v>17</v>
      </c>
      <c r="B102" t="s">
        <v>181</v>
      </c>
      <c r="C102">
        <v>1702</v>
      </c>
      <c r="D102" t="s">
        <v>182</v>
      </c>
      <c r="E102">
        <v>1702010</v>
      </c>
      <c r="F102" t="s">
        <v>183</v>
      </c>
      <c r="G102" t="s">
        <v>186</v>
      </c>
      <c r="H102">
        <v>32</v>
      </c>
      <c r="I102" t="s">
        <v>62</v>
      </c>
      <c r="J102">
        <v>171</v>
      </c>
      <c r="K102" t="s">
        <v>187</v>
      </c>
      <c r="L102" s="1">
        <v>1115784</v>
      </c>
      <c r="M102">
        <v>0</v>
      </c>
      <c r="N102">
        <v>0</v>
      </c>
      <c r="O102">
        <v>0</v>
      </c>
      <c r="P102">
        <v>0</v>
      </c>
      <c r="Q102">
        <v>0</v>
      </c>
      <c r="R102" s="1">
        <v>1115784</v>
      </c>
      <c r="S102" s="1">
        <v>250155</v>
      </c>
      <c r="T102" s="1">
        <v>250155</v>
      </c>
      <c r="U102" s="1">
        <v>250155</v>
      </c>
      <c r="V102" s="1">
        <v>250155</v>
      </c>
      <c r="W102" s="1">
        <v>865629</v>
      </c>
    </row>
    <row r="103" spans="1:23" x14ac:dyDescent="0.35">
      <c r="A103">
        <v>17</v>
      </c>
      <c r="B103" t="s">
        <v>181</v>
      </c>
      <c r="C103">
        <v>1702</v>
      </c>
      <c r="D103" t="s">
        <v>182</v>
      </c>
      <c r="E103">
        <v>1702010</v>
      </c>
      <c r="F103" t="s">
        <v>183</v>
      </c>
      <c r="G103" t="s">
        <v>70</v>
      </c>
      <c r="H103" t="s">
        <v>1</v>
      </c>
      <c r="I103" t="s">
        <v>2</v>
      </c>
      <c r="J103" t="s">
        <v>3</v>
      </c>
      <c r="K103" t="s">
        <v>71</v>
      </c>
      <c r="L103" s="1">
        <v>1881468</v>
      </c>
      <c r="M103">
        <v>0</v>
      </c>
      <c r="N103">
        <v>0</v>
      </c>
      <c r="O103">
        <v>0</v>
      </c>
      <c r="P103">
        <v>0</v>
      </c>
      <c r="Q103">
        <v>0</v>
      </c>
      <c r="R103" s="1">
        <v>1881468</v>
      </c>
      <c r="S103" s="1">
        <v>421818</v>
      </c>
      <c r="T103" s="1">
        <v>421818</v>
      </c>
      <c r="U103" s="1">
        <v>421818</v>
      </c>
      <c r="V103" s="1">
        <v>421818</v>
      </c>
      <c r="W103" s="1">
        <v>1459650</v>
      </c>
    </row>
    <row r="104" spans="1:23" x14ac:dyDescent="0.35">
      <c r="A104">
        <v>17</v>
      </c>
      <c r="B104" t="s">
        <v>181</v>
      </c>
      <c r="C104">
        <v>1702</v>
      </c>
      <c r="D104" t="s">
        <v>182</v>
      </c>
      <c r="E104">
        <v>1702010</v>
      </c>
      <c r="F104" t="s">
        <v>183</v>
      </c>
      <c r="G104" t="s">
        <v>188</v>
      </c>
      <c r="H104">
        <v>32</v>
      </c>
      <c r="I104" t="s">
        <v>62</v>
      </c>
      <c r="J104">
        <v>175</v>
      </c>
      <c r="K104" t="s">
        <v>189</v>
      </c>
      <c r="L104" s="1">
        <v>1881468</v>
      </c>
      <c r="M104">
        <v>0</v>
      </c>
      <c r="N104">
        <v>0</v>
      </c>
      <c r="O104">
        <v>0</v>
      </c>
      <c r="P104">
        <v>0</v>
      </c>
      <c r="Q104">
        <v>0</v>
      </c>
      <c r="R104" s="1">
        <v>1881468</v>
      </c>
      <c r="S104" s="1">
        <v>421818</v>
      </c>
      <c r="T104" s="1">
        <v>421818</v>
      </c>
      <c r="U104" s="1">
        <v>421818</v>
      </c>
      <c r="V104" s="1">
        <v>421818</v>
      </c>
      <c r="W104" s="1">
        <v>1459650</v>
      </c>
    </row>
    <row r="105" spans="1:23" x14ac:dyDescent="0.35">
      <c r="A105">
        <v>17</v>
      </c>
      <c r="B105" t="s">
        <v>181</v>
      </c>
      <c r="C105">
        <v>1702</v>
      </c>
      <c r="D105" t="s">
        <v>182</v>
      </c>
      <c r="E105">
        <v>1702010</v>
      </c>
      <c r="F105" t="s">
        <v>183</v>
      </c>
      <c r="G105" t="s">
        <v>74</v>
      </c>
      <c r="H105" t="s">
        <v>1</v>
      </c>
      <c r="I105" t="s">
        <v>2</v>
      </c>
      <c r="J105" t="s">
        <v>3</v>
      </c>
      <c r="K105" t="s">
        <v>75</v>
      </c>
      <c r="L105" s="1">
        <v>6218382</v>
      </c>
      <c r="M105">
        <v>0</v>
      </c>
      <c r="N105">
        <v>0</v>
      </c>
      <c r="O105">
        <v>0</v>
      </c>
      <c r="P105">
        <v>0</v>
      </c>
      <c r="Q105">
        <v>0</v>
      </c>
      <c r="R105" s="1">
        <v>6218382</v>
      </c>
      <c r="S105">
        <v>0</v>
      </c>
      <c r="T105">
        <v>0</v>
      </c>
      <c r="U105">
        <v>0</v>
      </c>
      <c r="V105">
        <v>0</v>
      </c>
      <c r="W105" s="1">
        <v>6218382</v>
      </c>
    </row>
    <row r="106" spans="1:23" x14ac:dyDescent="0.35">
      <c r="A106">
        <v>17</v>
      </c>
      <c r="B106" t="s">
        <v>181</v>
      </c>
      <c r="C106">
        <v>1702</v>
      </c>
      <c r="D106" t="s">
        <v>182</v>
      </c>
      <c r="E106">
        <v>1702010</v>
      </c>
      <c r="F106" t="s">
        <v>183</v>
      </c>
      <c r="G106" t="s">
        <v>190</v>
      </c>
      <c r="H106">
        <v>32</v>
      </c>
      <c r="I106" t="s">
        <v>62</v>
      </c>
      <c r="J106">
        <v>179</v>
      </c>
      <c r="K106" t="s">
        <v>191</v>
      </c>
      <c r="L106" s="1">
        <v>6218382</v>
      </c>
      <c r="M106">
        <v>0</v>
      </c>
      <c r="N106">
        <v>0</v>
      </c>
      <c r="O106">
        <v>0</v>
      </c>
      <c r="P106">
        <v>0</v>
      </c>
      <c r="Q106">
        <v>0</v>
      </c>
      <c r="R106" s="1">
        <v>6218382</v>
      </c>
      <c r="S106">
        <v>0</v>
      </c>
      <c r="T106">
        <v>0</v>
      </c>
      <c r="U106">
        <v>0</v>
      </c>
      <c r="V106">
        <v>0</v>
      </c>
      <c r="W106" s="1">
        <v>6218382</v>
      </c>
    </row>
    <row r="107" spans="1:23" x14ac:dyDescent="0.35">
      <c r="A107">
        <v>17</v>
      </c>
      <c r="B107" t="s">
        <v>181</v>
      </c>
      <c r="C107">
        <v>1702</v>
      </c>
      <c r="D107" t="s">
        <v>182</v>
      </c>
      <c r="E107">
        <v>1702010</v>
      </c>
      <c r="F107" t="s">
        <v>183</v>
      </c>
      <c r="G107" t="s">
        <v>79</v>
      </c>
      <c r="H107" t="s">
        <v>1</v>
      </c>
      <c r="I107" t="s">
        <v>2</v>
      </c>
      <c r="J107" t="s">
        <v>3</v>
      </c>
      <c r="K107" t="s">
        <v>80</v>
      </c>
      <c r="L107" s="1">
        <v>4345140</v>
      </c>
      <c r="M107">
        <v>0</v>
      </c>
      <c r="N107">
        <v>0</v>
      </c>
      <c r="O107">
        <v>0</v>
      </c>
      <c r="P107">
        <v>0</v>
      </c>
      <c r="Q107">
        <v>0</v>
      </c>
      <c r="R107" s="1">
        <v>4345140</v>
      </c>
      <c r="S107" s="1">
        <v>1178639</v>
      </c>
      <c r="T107" s="1">
        <v>1178639</v>
      </c>
      <c r="U107" s="1">
        <v>1178639</v>
      </c>
      <c r="V107" s="1">
        <v>1178639</v>
      </c>
      <c r="W107" s="1">
        <v>3166501</v>
      </c>
    </row>
    <row r="108" spans="1:23" x14ac:dyDescent="0.35">
      <c r="A108">
        <v>17</v>
      </c>
      <c r="B108" t="s">
        <v>181</v>
      </c>
      <c r="C108">
        <v>1702</v>
      </c>
      <c r="D108" t="s">
        <v>182</v>
      </c>
      <c r="E108">
        <v>1702010</v>
      </c>
      <c r="F108" t="s">
        <v>183</v>
      </c>
      <c r="G108" t="s">
        <v>192</v>
      </c>
      <c r="H108">
        <v>32</v>
      </c>
      <c r="I108" t="s">
        <v>62</v>
      </c>
      <c r="J108">
        <v>187</v>
      </c>
      <c r="K108" t="s">
        <v>193</v>
      </c>
      <c r="L108" s="1">
        <v>4345140</v>
      </c>
      <c r="M108">
        <v>0</v>
      </c>
      <c r="N108">
        <v>0</v>
      </c>
      <c r="O108">
        <v>0</v>
      </c>
      <c r="P108">
        <v>0</v>
      </c>
      <c r="Q108">
        <v>0</v>
      </c>
      <c r="R108" s="1">
        <v>4345140</v>
      </c>
      <c r="S108" s="1">
        <v>1178639</v>
      </c>
      <c r="T108" s="1">
        <v>1178639</v>
      </c>
      <c r="U108" s="1">
        <v>1178639</v>
      </c>
      <c r="V108" s="1">
        <v>1178639</v>
      </c>
      <c r="W108" s="1">
        <v>3166501</v>
      </c>
    </row>
    <row r="109" spans="1:23" x14ac:dyDescent="0.35">
      <c r="A109">
        <v>17</v>
      </c>
      <c r="B109" t="s">
        <v>181</v>
      </c>
      <c r="C109">
        <v>1702</v>
      </c>
      <c r="D109" t="s">
        <v>182</v>
      </c>
      <c r="E109">
        <v>1702010</v>
      </c>
      <c r="F109" t="s">
        <v>183</v>
      </c>
      <c r="G109" t="s">
        <v>84</v>
      </c>
      <c r="H109" t="s">
        <v>1</v>
      </c>
      <c r="I109" t="s">
        <v>2</v>
      </c>
      <c r="J109" t="s">
        <v>3</v>
      </c>
      <c r="K109" t="s">
        <v>85</v>
      </c>
      <c r="L109" s="1">
        <v>19401625.27</v>
      </c>
      <c r="M109">
        <v>0</v>
      </c>
      <c r="N109">
        <v>0</v>
      </c>
      <c r="O109">
        <v>0</v>
      </c>
      <c r="P109">
        <v>0</v>
      </c>
      <c r="Q109">
        <v>0</v>
      </c>
      <c r="R109" s="1">
        <v>19401625.27</v>
      </c>
      <c r="S109" s="1">
        <v>1930488</v>
      </c>
      <c r="T109" s="1">
        <v>1930488</v>
      </c>
      <c r="U109" s="1">
        <v>1930488</v>
      </c>
      <c r="V109" s="1">
        <v>1930488</v>
      </c>
      <c r="W109" s="1">
        <v>17471137.27</v>
      </c>
    </row>
    <row r="110" spans="1:23" x14ac:dyDescent="0.35">
      <c r="A110">
        <v>17</v>
      </c>
      <c r="B110" t="s">
        <v>181</v>
      </c>
      <c r="C110">
        <v>1702</v>
      </c>
      <c r="D110" t="s">
        <v>182</v>
      </c>
      <c r="E110">
        <v>1702010</v>
      </c>
      <c r="F110" t="s">
        <v>183</v>
      </c>
      <c r="G110" t="s">
        <v>86</v>
      </c>
      <c r="H110" t="s">
        <v>1</v>
      </c>
      <c r="I110" t="s">
        <v>2</v>
      </c>
      <c r="J110" t="s">
        <v>3</v>
      </c>
      <c r="K110" t="s">
        <v>87</v>
      </c>
      <c r="L110" s="1">
        <v>13308749</v>
      </c>
      <c r="M110">
        <v>0</v>
      </c>
      <c r="N110">
        <v>0</v>
      </c>
      <c r="O110">
        <v>0</v>
      </c>
      <c r="P110">
        <v>0</v>
      </c>
      <c r="Q110">
        <v>0</v>
      </c>
      <c r="R110" s="1">
        <v>13308749</v>
      </c>
      <c r="S110">
        <v>0</v>
      </c>
      <c r="T110">
        <v>0</v>
      </c>
      <c r="U110">
        <v>0</v>
      </c>
      <c r="V110">
        <v>0</v>
      </c>
      <c r="W110" s="1">
        <v>13308749</v>
      </c>
    </row>
    <row r="111" spans="1:23" x14ac:dyDescent="0.35">
      <c r="A111">
        <v>17</v>
      </c>
      <c r="B111" t="s">
        <v>181</v>
      </c>
      <c r="C111">
        <v>1702</v>
      </c>
      <c r="D111" t="s">
        <v>182</v>
      </c>
      <c r="E111">
        <v>1702010</v>
      </c>
      <c r="F111" t="s">
        <v>183</v>
      </c>
      <c r="G111" t="s">
        <v>194</v>
      </c>
      <c r="H111">
        <v>32</v>
      </c>
      <c r="I111" t="s">
        <v>62</v>
      </c>
      <c r="J111">
        <v>193</v>
      </c>
      <c r="K111" t="s">
        <v>195</v>
      </c>
      <c r="L111" s="1">
        <v>13308749</v>
      </c>
      <c r="M111">
        <v>0</v>
      </c>
      <c r="N111">
        <v>0</v>
      </c>
      <c r="O111">
        <v>0</v>
      </c>
      <c r="P111">
        <v>0</v>
      </c>
      <c r="Q111">
        <v>0</v>
      </c>
      <c r="R111" s="1">
        <v>13308749</v>
      </c>
      <c r="S111">
        <v>0</v>
      </c>
      <c r="T111">
        <v>0</v>
      </c>
      <c r="U111">
        <v>0</v>
      </c>
      <c r="V111">
        <v>0</v>
      </c>
      <c r="W111" s="1">
        <v>13308749</v>
      </c>
    </row>
    <row r="112" spans="1:23" x14ac:dyDescent="0.35">
      <c r="A112">
        <v>17</v>
      </c>
      <c r="B112" t="s">
        <v>181</v>
      </c>
      <c r="C112">
        <v>1702</v>
      </c>
      <c r="D112" t="s">
        <v>182</v>
      </c>
      <c r="E112">
        <v>1702010</v>
      </c>
      <c r="F112" t="s">
        <v>183</v>
      </c>
      <c r="G112" t="s">
        <v>91</v>
      </c>
      <c r="H112" t="s">
        <v>1</v>
      </c>
      <c r="I112" t="s">
        <v>2</v>
      </c>
      <c r="J112" t="s">
        <v>3</v>
      </c>
      <c r="K112" t="s">
        <v>92</v>
      </c>
      <c r="L112" s="1">
        <v>6092876.2699999996</v>
      </c>
      <c r="M112">
        <v>0</v>
      </c>
      <c r="N112">
        <v>0</v>
      </c>
      <c r="O112">
        <v>0</v>
      </c>
      <c r="P112">
        <v>0</v>
      </c>
      <c r="Q112">
        <v>0</v>
      </c>
      <c r="R112" s="1">
        <v>6092876.2699999996</v>
      </c>
      <c r="S112" s="1">
        <v>1930488</v>
      </c>
      <c r="T112" s="1">
        <v>1930488</v>
      </c>
      <c r="U112" s="1">
        <v>1930488</v>
      </c>
      <c r="V112" s="1">
        <v>1930488</v>
      </c>
      <c r="W112" s="1">
        <v>4162388.27</v>
      </c>
    </row>
    <row r="113" spans="1:23" x14ac:dyDescent="0.35">
      <c r="A113">
        <v>17</v>
      </c>
      <c r="B113" t="s">
        <v>181</v>
      </c>
      <c r="C113">
        <v>1702</v>
      </c>
      <c r="D113" t="s">
        <v>182</v>
      </c>
      <c r="E113">
        <v>1702010</v>
      </c>
      <c r="F113" t="s">
        <v>183</v>
      </c>
      <c r="G113" t="s">
        <v>196</v>
      </c>
      <c r="H113">
        <v>32</v>
      </c>
      <c r="I113" t="s">
        <v>62</v>
      </c>
      <c r="J113">
        <v>201</v>
      </c>
      <c r="K113" t="s">
        <v>197</v>
      </c>
      <c r="L113" s="1">
        <v>6092876.2699999996</v>
      </c>
      <c r="M113">
        <v>0</v>
      </c>
      <c r="N113">
        <v>0</v>
      </c>
      <c r="O113">
        <v>0</v>
      </c>
      <c r="P113">
        <v>0</v>
      </c>
      <c r="Q113">
        <v>0</v>
      </c>
      <c r="R113" s="1">
        <v>6092876.2699999996</v>
      </c>
      <c r="S113" s="1">
        <v>1930488</v>
      </c>
      <c r="T113" s="1">
        <v>1930488</v>
      </c>
      <c r="U113" s="1">
        <v>1930488</v>
      </c>
      <c r="V113" s="1">
        <v>1930488</v>
      </c>
      <c r="W113" s="1">
        <v>4162388.27</v>
      </c>
    </row>
    <row r="114" spans="1:23" x14ac:dyDescent="0.35">
      <c r="A114">
        <v>17</v>
      </c>
      <c r="B114" t="s">
        <v>181</v>
      </c>
      <c r="C114">
        <v>1702</v>
      </c>
      <c r="D114" t="s">
        <v>182</v>
      </c>
      <c r="E114">
        <v>1702010</v>
      </c>
      <c r="F114" t="s">
        <v>183</v>
      </c>
      <c r="G114" t="s">
        <v>96</v>
      </c>
      <c r="H114" t="s">
        <v>1</v>
      </c>
      <c r="I114" t="s">
        <v>2</v>
      </c>
      <c r="J114" t="s">
        <v>3</v>
      </c>
      <c r="K114" t="s">
        <v>97</v>
      </c>
      <c r="L114" s="1">
        <v>69227895.459999993</v>
      </c>
      <c r="M114">
        <v>0</v>
      </c>
      <c r="N114">
        <v>0</v>
      </c>
      <c r="O114">
        <v>0</v>
      </c>
      <c r="P114">
        <v>0</v>
      </c>
      <c r="Q114">
        <v>0</v>
      </c>
      <c r="R114" s="1">
        <v>69227895.459999993</v>
      </c>
      <c r="S114" s="1">
        <v>9386000</v>
      </c>
      <c r="T114" s="1">
        <v>9386000</v>
      </c>
      <c r="U114" s="1">
        <v>9386000</v>
      </c>
      <c r="V114" s="1">
        <v>9386000</v>
      </c>
      <c r="W114" s="1">
        <v>59841895.460000001</v>
      </c>
    </row>
    <row r="115" spans="1:23" x14ac:dyDescent="0.35">
      <c r="A115">
        <v>17</v>
      </c>
      <c r="B115" t="s">
        <v>181</v>
      </c>
      <c r="C115">
        <v>1702</v>
      </c>
      <c r="D115" t="s">
        <v>182</v>
      </c>
      <c r="E115">
        <v>1702010</v>
      </c>
      <c r="F115" t="s">
        <v>183</v>
      </c>
      <c r="G115" t="s">
        <v>98</v>
      </c>
      <c r="H115" t="s">
        <v>1</v>
      </c>
      <c r="I115" t="s">
        <v>2</v>
      </c>
      <c r="J115" t="s">
        <v>3</v>
      </c>
      <c r="K115" t="s">
        <v>99</v>
      </c>
      <c r="L115" s="1">
        <v>17165829.59</v>
      </c>
      <c r="M115">
        <v>0</v>
      </c>
      <c r="N115">
        <v>0</v>
      </c>
      <c r="O115">
        <v>0</v>
      </c>
      <c r="P115">
        <v>0</v>
      </c>
      <c r="Q115">
        <v>0</v>
      </c>
      <c r="R115" s="1">
        <v>17165829.59</v>
      </c>
      <c r="S115" s="1">
        <v>3756400</v>
      </c>
      <c r="T115" s="1">
        <v>3756400</v>
      </c>
      <c r="U115" s="1">
        <v>3756400</v>
      </c>
      <c r="V115" s="1">
        <v>3756400</v>
      </c>
      <c r="W115" s="1">
        <v>13409429.59</v>
      </c>
    </row>
    <row r="116" spans="1:23" x14ac:dyDescent="0.35">
      <c r="A116">
        <v>17</v>
      </c>
      <c r="B116" t="s">
        <v>181</v>
      </c>
      <c r="C116">
        <v>1702</v>
      </c>
      <c r="D116" t="s">
        <v>182</v>
      </c>
      <c r="E116">
        <v>1702010</v>
      </c>
      <c r="F116" t="s">
        <v>183</v>
      </c>
      <c r="G116" t="s">
        <v>198</v>
      </c>
      <c r="H116">
        <v>32</v>
      </c>
      <c r="I116" t="s">
        <v>62</v>
      </c>
      <c r="J116">
        <v>217</v>
      </c>
      <c r="K116" t="s">
        <v>199</v>
      </c>
      <c r="L116" s="1">
        <v>17165829.59</v>
      </c>
      <c r="M116">
        <v>0</v>
      </c>
      <c r="N116">
        <v>0</v>
      </c>
      <c r="O116">
        <v>0</v>
      </c>
      <c r="P116">
        <v>0</v>
      </c>
      <c r="Q116">
        <v>0</v>
      </c>
      <c r="R116" s="1">
        <v>17165829.59</v>
      </c>
      <c r="S116" s="1">
        <v>3756400</v>
      </c>
      <c r="T116" s="1">
        <v>3756400</v>
      </c>
      <c r="U116" s="1">
        <v>3756400</v>
      </c>
      <c r="V116" s="1">
        <v>3756400</v>
      </c>
      <c r="W116" s="1">
        <v>13409429.59</v>
      </c>
    </row>
    <row r="117" spans="1:23" x14ac:dyDescent="0.35">
      <c r="A117">
        <v>17</v>
      </c>
      <c r="B117" t="s">
        <v>181</v>
      </c>
      <c r="C117">
        <v>1702</v>
      </c>
      <c r="D117" t="s">
        <v>182</v>
      </c>
      <c r="E117">
        <v>1702010</v>
      </c>
      <c r="F117" t="s">
        <v>183</v>
      </c>
      <c r="G117" t="s">
        <v>103</v>
      </c>
      <c r="H117" t="s">
        <v>1</v>
      </c>
      <c r="I117" t="s">
        <v>2</v>
      </c>
      <c r="J117" t="s">
        <v>3</v>
      </c>
      <c r="K117" t="s">
        <v>104</v>
      </c>
      <c r="L117" s="1">
        <v>12159129.289999999</v>
      </c>
      <c r="M117">
        <v>0</v>
      </c>
      <c r="N117">
        <v>0</v>
      </c>
      <c r="O117">
        <v>0</v>
      </c>
      <c r="P117">
        <v>0</v>
      </c>
      <c r="Q117">
        <v>0</v>
      </c>
      <c r="R117" s="1">
        <v>12159129.289999999</v>
      </c>
      <c r="S117" s="1">
        <v>2668000</v>
      </c>
      <c r="T117" s="1">
        <v>2668000</v>
      </c>
      <c r="U117" s="1">
        <v>2668000</v>
      </c>
      <c r="V117" s="1">
        <v>2668000</v>
      </c>
      <c r="W117" s="1">
        <v>9491129.2899999991</v>
      </c>
    </row>
    <row r="118" spans="1:23" x14ac:dyDescent="0.35">
      <c r="A118">
        <v>17</v>
      </c>
      <c r="B118" t="s">
        <v>181</v>
      </c>
      <c r="C118">
        <v>1702</v>
      </c>
      <c r="D118" t="s">
        <v>182</v>
      </c>
      <c r="E118">
        <v>1702010</v>
      </c>
      <c r="F118" t="s">
        <v>183</v>
      </c>
      <c r="G118" t="s">
        <v>200</v>
      </c>
      <c r="H118">
        <v>32</v>
      </c>
      <c r="I118" t="s">
        <v>62</v>
      </c>
      <c r="J118">
        <v>227</v>
      </c>
      <c r="K118" t="s">
        <v>201</v>
      </c>
      <c r="L118" s="1">
        <v>12159129.289999999</v>
      </c>
      <c r="M118">
        <v>0</v>
      </c>
      <c r="N118">
        <v>0</v>
      </c>
      <c r="O118">
        <v>0</v>
      </c>
      <c r="P118">
        <v>0</v>
      </c>
      <c r="Q118">
        <v>0</v>
      </c>
      <c r="R118" s="1">
        <v>12159129.289999999</v>
      </c>
      <c r="S118" s="1">
        <v>2668000</v>
      </c>
      <c r="T118" s="1">
        <v>2668000</v>
      </c>
      <c r="U118" s="1">
        <v>2668000</v>
      </c>
      <c r="V118" s="1">
        <v>2668000</v>
      </c>
      <c r="W118" s="1">
        <v>9491129.2899999991</v>
      </c>
    </row>
    <row r="119" spans="1:23" x14ac:dyDescent="0.35">
      <c r="A119">
        <v>17</v>
      </c>
      <c r="B119" t="s">
        <v>181</v>
      </c>
      <c r="C119">
        <v>1702</v>
      </c>
      <c r="D119" t="s">
        <v>182</v>
      </c>
      <c r="E119">
        <v>1702010</v>
      </c>
      <c r="F119" t="s">
        <v>183</v>
      </c>
      <c r="G119" t="s">
        <v>108</v>
      </c>
      <c r="H119" t="s">
        <v>1</v>
      </c>
      <c r="I119" t="s">
        <v>2</v>
      </c>
      <c r="J119" t="s">
        <v>3</v>
      </c>
      <c r="K119" t="s">
        <v>109</v>
      </c>
      <c r="L119" s="1">
        <v>26281850.789999999</v>
      </c>
      <c r="M119">
        <v>0</v>
      </c>
      <c r="N119">
        <v>0</v>
      </c>
      <c r="O119">
        <v>0</v>
      </c>
      <c r="P119">
        <v>0</v>
      </c>
      <c r="Q119">
        <v>0</v>
      </c>
      <c r="R119" s="1">
        <v>26281850.789999999</v>
      </c>
      <c r="S119">
        <v>0</v>
      </c>
      <c r="T119">
        <v>0</v>
      </c>
      <c r="U119">
        <v>0</v>
      </c>
      <c r="V119">
        <v>0</v>
      </c>
      <c r="W119" s="1">
        <v>26281850.789999999</v>
      </c>
    </row>
    <row r="120" spans="1:23" x14ac:dyDescent="0.35">
      <c r="A120">
        <v>17</v>
      </c>
      <c r="B120" t="s">
        <v>181</v>
      </c>
      <c r="C120">
        <v>1702</v>
      </c>
      <c r="D120" t="s">
        <v>182</v>
      </c>
      <c r="E120">
        <v>1702010</v>
      </c>
      <c r="F120" t="s">
        <v>183</v>
      </c>
      <c r="G120" t="s">
        <v>202</v>
      </c>
      <c r="H120">
        <v>32</v>
      </c>
      <c r="I120" t="s">
        <v>62</v>
      </c>
      <c r="J120">
        <v>238</v>
      </c>
      <c r="K120" t="s">
        <v>203</v>
      </c>
      <c r="L120" s="1">
        <v>25987469.309999999</v>
      </c>
      <c r="M120">
        <v>0</v>
      </c>
      <c r="N120">
        <v>0</v>
      </c>
      <c r="O120">
        <v>0</v>
      </c>
      <c r="P120">
        <v>0</v>
      </c>
      <c r="Q120">
        <v>0</v>
      </c>
      <c r="R120" s="1">
        <v>25987469.309999999</v>
      </c>
      <c r="S120">
        <v>0</v>
      </c>
      <c r="T120">
        <v>0</v>
      </c>
      <c r="U120">
        <v>0</v>
      </c>
      <c r="V120">
        <v>0</v>
      </c>
      <c r="W120" s="1">
        <v>25987469.309999999</v>
      </c>
    </row>
    <row r="121" spans="1:23" x14ac:dyDescent="0.35">
      <c r="A121">
        <v>17</v>
      </c>
      <c r="B121" t="s">
        <v>181</v>
      </c>
      <c r="C121">
        <v>1702</v>
      </c>
      <c r="D121" t="s">
        <v>182</v>
      </c>
      <c r="E121">
        <v>1702010</v>
      </c>
      <c r="F121" t="s">
        <v>183</v>
      </c>
      <c r="G121" t="s">
        <v>204</v>
      </c>
      <c r="H121">
        <v>32</v>
      </c>
      <c r="I121" t="s">
        <v>62</v>
      </c>
      <c r="J121">
        <v>239</v>
      </c>
      <c r="K121" t="s">
        <v>205</v>
      </c>
      <c r="L121" s="1">
        <v>294381.48</v>
      </c>
      <c r="M121">
        <v>0</v>
      </c>
      <c r="N121">
        <v>0</v>
      </c>
      <c r="O121">
        <v>0</v>
      </c>
      <c r="P121">
        <v>0</v>
      </c>
      <c r="Q121">
        <v>0</v>
      </c>
      <c r="R121" s="1">
        <v>294381.48</v>
      </c>
      <c r="S121">
        <v>0</v>
      </c>
      <c r="T121">
        <v>0</v>
      </c>
      <c r="U121">
        <v>0</v>
      </c>
      <c r="V121">
        <v>0</v>
      </c>
      <c r="W121" s="1">
        <v>294381.48</v>
      </c>
    </row>
    <row r="122" spans="1:23" x14ac:dyDescent="0.35">
      <c r="A122">
        <v>17</v>
      </c>
      <c r="B122" t="s">
        <v>181</v>
      </c>
      <c r="C122">
        <v>1702</v>
      </c>
      <c r="D122" t="s">
        <v>182</v>
      </c>
      <c r="E122">
        <v>1702010</v>
      </c>
      <c r="F122" t="s">
        <v>183</v>
      </c>
      <c r="G122" t="s">
        <v>116</v>
      </c>
      <c r="H122" t="s">
        <v>1</v>
      </c>
      <c r="I122" t="s">
        <v>2</v>
      </c>
      <c r="J122" t="s">
        <v>3</v>
      </c>
      <c r="K122" t="s">
        <v>117</v>
      </c>
      <c r="L122" s="1">
        <v>5721943.2000000002</v>
      </c>
      <c r="M122">
        <v>0</v>
      </c>
      <c r="N122">
        <v>0</v>
      </c>
      <c r="O122">
        <v>0</v>
      </c>
      <c r="P122">
        <v>0</v>
      </c>
      <c r="Q122">
        <v>0</v>
      </c>
      <c r="R122" s="1">
        <v>5721943.2000000002</v>
      </c>
      <c r="S122" s="1">
        <v>1245000</v>
      </c>
      <c r="T122" s="1">
        <v>1245000</v>
      </c>
      <c r="U122" s="1">
        <v>1245000</v>
      </c>
      <c r="V122" s="1">
        <v>1245000</v>
      </c>
      <c r="W122" s="1">
        <v>4476943.2</v>
      </c>
    </row>
    <row r="123" spans="1:23" x14ac:dyDescent="0.35">
      <c r="A123">
        <v>17</v>
      </c>
      <c r="B123" t="s">
        <v>181</v>
      </c>
      <c r="C123">
        <v>1702</v>
      </c>
      <c r="D123" t="s">
        <v>182</v>
      </c>
      <c r="E123">
        <v>1702010</v>
      </c>
      <c r="F123" t="s">
        <v>183</v>
      </c>
      <c r="G123" t="s">
        <v>206</v>
      </c>
      <c r="H123">
        <v>32</v>
      </c>
      <c r="I123" t="s">
        <v>62</v>
      </c>
      <c r="J123">
        <v>251</v>
      </c>
      <c r="K123" t="s">
        <v>207</v>
      </c>
      <c r="L123" s="1">
        <v>5721943.2000000002</v>
      </c>
      <c r="M123">
        <v>0</v>
      </c>
      <c r="N123">
        <v>0</v>
      </c>
      <c r="O123">
        <v>0</v>
      </c>
      <c r="P123">
        <v>0</v>
      </c>
      <c r="Q123">
        <v>0</v>
      </c>
      <c r="R123" s="1">
        <v>5721943.2000000002</v>
      </c>
      <c r="S123" s="1">
        <v>1245000</v>
      </c>
      <c r="T123" s="1">
        <v>1245000</v>
      </c>
      <c r="U123" s="1">
        <v>1245000</v>
      </c>
      <c r="V123" s="1">
        <v>1245000</v>
      </c>
      <c r="W123" s="1">
        <v>4476943.2</v>
      </c>
    </row>
    <row r="124" spans="1:23" x14ac:dyDescent="0.35">
      <c r="A124">
        <v>17</v>
      </c>
      <c r="B124" t="s">
        <v>181</v>
      </c>
      <c r="C124">
        <v>1702</v>
      </c>
      <c r="D124" t="s">
        <v>182</v>
      </c>
      <c r="E124">
        <v>1702010</v>
      </c>
      <c r="F124" t="s">
        <v>183</v>
      </c>
      <c r="G124" t="s">
        <v>121</v>
      </c>
      <c r="H124" t="s">
        <v>1</v>
      </c>
      <c r="I124" t="s">
        <v>2</v>
      </c>
      <c r="J124" t="s">
        <v>3</v>
      </c>
      <c r="K124" t="s">
        <v>122</v>
      </c>
      <c r="L124" s="1">
        <v>746713.59</v>
      </c>
      <c r="M124">
        <v>0</v>
      </c>
      <c r="N124">
        <v>0</v>
      </c>
      <c r="O124">
        <v>0</v>
      </c>
      <c r="P124">
        <v>0</v>
      </c>
      <c r="Q124">
        <v>0</v>
      </c>
      <c r="R124" s="1">
        <v>746713.59</v>
      </c>
      <c r="S124" s="1">
        <v>158200</v>
      </c>
      <c r="T124" s="1">
        <v>158200</v>
      </c>
      <c r="U124" s="1">
        <v>158200</v>
      </c>
      <c r="V124" s="1">
        <v>158200</v>
      </c>
      <c r="W124" s="1">
        <v>588513.59</v>
      </c>
    </row>
    <row r="125" spans="1:23" x14ac:dyDescent="0.35">
      <c r="A125">
        <v>17</v>
      </c>
      <c r="B125" t="s">
        <v>181</v>
      </c>
      <c r="C125">
        <v>1702</v>
      </c>
      <c r="D125" t="s">
        <v>182</v>
      </c>
      <c r="E125">
        <v>1702010</v>
      </c>
      <c r="F125" t="s">
        <v>183</v>
      </c>
      <c r="G125" t="s">
        <v>208</v>
      </c>
      <c r="H125">
        <v>32</v>
      </c>
      <c r="I125" t="s">
        <v>62</v>
      </c>
      <c r="J125">
        <v>259</v>
      </c>
      <c r="K125" t="s">
        <v>209</v>
      </c>
      <c r="L125" s="1">
        <v>746713.59</v>
      </c>
      <c r="M125">
        <v>0</v>
      </c>
      <c r="N125">
        <v>0</v>
      </c>
      <c r="O125">
        <v>0</v>
      </c>
      <c r="P125">
        <v>0</v>
      </c>
      <c r="Q125">
        <v>0</v>
      </c>
      <c r="R125" s="1">
        <v>746713.59</v>
      </c>
      <c r="S125" s="1">
        <v>158200</v>
      </c>
      <c r="T125" s="1">
        <v>158200</v>
      </c>
      <c r="U125" s="1">
        <v>158200</v>
      </c>
      <c r="V125" s="1">
        <v>158200</v>
      </c>
      <c r="W125" s="1">
        <v>588513.59</v>
      </c>
    </row>
    <row r="126" spans="1:23" x14ac:dyDescent="0.35">
      <c r="A126">
        <v>17</v>
      </c>
      <c r="B126" t="s">
        <v>181</v>
      </c>
      <c r="C126">
        <v>1702</v>
      </c>
      <c r="D126" t="s">
        <v>182</v>
      </c>
      <c r="E126">
        <v>1702010</v>
      </c>
      <c r="F126" t="s">
        <v>183</v>
      </c>
      <c r="G126" t="s">
        <v>126</v>
      </c>
      <c r="H126" t="s">
        <v>1</v>
      </c>
      <c r="I126" t="s">
        <v>2</v>
      </c>
      <c r="J126" t="s">
        <v>3</v>
      </c>
      <c r="K126" t="s">
        <v>127</v>
      </c>
      <c r="L126" s="1">
        <v>4291457.4000000004</v>
      </c>
      <c r="M126">
        <v>0</v>
      </c>
      <c r="N126">
        <v>0</v>
      </c>
      <c r="O126">
        <v>0</v>
      </c>
      <c r="P126">
        <v>0</v>
      </c>
      <c r="Q126">
        <v>0</v>
      </c>
      <c r="R126" s="1">
        <v>4291457.4000000004</v>
      </c>
      <c r="S126" s="1">
        <v>933900</v>
      </c>
      <c r="T126" s="1">
        <v>933900</v>
      </c>
      <c r="U126" s="1">
        <v>933900</v>
      </c>
      <c r="V126" s="1">
        <v>933900</v>
      </c>
      <c r="W126" s="1">
        <v>3357557.4</v>
      </c>
    </row>
    <row r="127" spans="1:23" x14ac:dyDescent="0.35">
      <c r="A127">
        <v>17</v>
      </c>
      <c r="B127" t="s">
        <v>181</v>
      </c>
      <c r="C127">
        <v>1702</v>
      </c>
      <c r="D127" t="s">
        <v>182</v>
      </c>
      <c r="E127">
        <v>1702010</v>
      </c>
      <c r="F127" t="s">
        <v>183</v>
      </c>
      <c r="G127" t="s">
        <v>210</v>
      </c>
      <c r="H127">
        <v>32</v>
      </c>
      <c r="I127" t="s">
        <v>62</v>
      </c>
      <c r="J127">
        <v>266</v>
      </c>
      <c r="K127" t="s">
        <v>211</v>
      </c>
      <c r="L127" s="1">
        <v>4291457.4000000004</v>
      </c>
      <c r="M127">
        <v>0</v>
      </c>
      <c r="N127">
        <v>0</v>
      </c>
      <c r="O127">
        <v>0</v>
      </c>
      <c r="P127">
        <v>0</v>
      </c>
      <c r="Q127">
        <v>0</v>
      </c>
      <c r="R127" s="1">
        <v>4291457.4000000004</v>
      </c>
      <c r="S127" s="1">
        <v>933900</v>
      </c>
      <c r="T127" s="1">
        <v>933900</v>
      </c>
      <c r="U127" s="1">
        <v>933900</v>
      </c>
      <c r="V127" s="1">
        <v>933900</v>
      </c>
      <c r="W127" s="1">
        <v>3357557.4</v>
      </c>
    </row>
    <row r="128" spans="1:23" x14ac:dyDescent="0.35">
      <c r="A128">
        <v>17</v>
      </c>
      <c r="B128" t="s">
        <v>181</v>
      </c>
      <c r="C128">
        <v>1702</v>
      </c>
      <c r="D128" t="s">
        <v>182</v>
      </c>
      <c r="E128">
        <v>1702010</v>
      </c>
      <c r="F128" t="s">
        <v>183</v>
      </c>
      <c r="G128" t="s">
        <v>131</v>
      </c>
      <c r="H128" t="s">
        <v>1</v>
      </c>
      <c r="I128" t="s">
        <v>2</v>
      </c>
      <c r="J128" t="s">
        <v>3</v>
      </c>
      <c r="K128" t="s">
        <v>132</v>
      </c>
      <c r="L128" s="1">
        <v>715242.9</v>
      </c>
      <c r="M128">
        <v>0</v>
      </c>
      <c r="N128">
        <v>0</v>
      </c>
      <c r="O128">
        <v>0</v>
      </c>
      <c r="P128">
        <v>0</v>
      </c>
      <c r="Q128">
        <v>0</v>
      </c>
      <c r="R128" s="1">
        <v>715242.9</v>
      </c>
      <c r="S128" s="1">
        <v>156300</v>
      </c>
      <c r="T128" s="1">
        <v>156300</v>
      </c>
      <c r="U128" s="1">
        <v>156300</v>
      </c>
      <c r="V128" s="1">
        <v>156300</v>
      </c>
      <c r="W128" s="1">
        <v>558942.9</v>
      </c>
    </row>
    <row r="129" spans="1:23" x14ac:dyDescent="0.35">
      <c r="A129">
        <v>17</v>
      </c>
      <c r="B129" t="s">
        <v>181</v>
      </c>
      <c r="C129">
        <v>1702</v>
      </c>
      <c r="D129" t="s">
        <v>182</v>
      </c>
      <c r="E129">
        <v>1702010</v>
      </c>
      <c r="F129" t="s">
        <v>183</v>
      </c>
      <c r="G129" t="s">
        <v>212</v>
      </c>
      <c r="H129">
        <v>32</v>
      </c>
      <c r="I129" t="s">
        <v>62</v>
      </c>
      <c r="J129">
        <v>274</v>
      </c>
      <c r="K129" t="s">
        <v>213</v>
      </c>
      <c r="L129" s="1">
        <v>715242.9</v>
      </c>
      <c r="M129">
        <v>0</v>
      </c>
      <c r="N129">
        <v>0</v>
      </c>
      <c r="O129">
        <v>0</v>
      </c>
      <c r="P129">
        <v>0</v>
      </c>
      <c r="Q129">
        <v>0</v>
      </c>
      <c r="R129" s="1">
        <v>715242.9</v>
      </c>
      <c r="S129" s="1">
        <v>156300</v>
      </c>
      <c r="T129" s="1">
        <v>156300</v>
      </c>
      <c r="U129" s="1">
        <v>156300</v>
      </c>
      <c r="V129" s="1">
        <v>156300</v>
      </c>
      <c r="W129" s="1">
        <v>558942.9</v>
      </c>
    </row>
    <row r="130" spans="1:23" x14ac:dyDescent="0.35">
      <c r="A130">
        <v>17</v>
      </c>
      <c r="B130" t="s">
        <v>181</v>
      </c>
      <c r="C130">
        <v>1702</v>
      </c>
      <c r="D130" t="s">
        <v>182</v>
      </c>
      <c r="E130">
        <v>1702010</v>
      </c>
      <c r="F130" t="s">
        <v>183</v>
      </c>
      <c r="G130" t="s">
        <v>136</v>
      </c>
      <c r="H130" t="s">
        <v>1</v>
      </c>
      <c r="I130" t="s">
        <v>2</v>
      </c>
      <c r="J130" t="s">
        <v>3</v>
      </c>
      <c r="K130" t="s">
        <v>137</v>
      </c>
      <c r="L130" s="1">
        <v>715242.9</v>
      </c>
      <c r="M130">
        <v>0</v>
      </c>
      <c r="N130">
        <v>0</v>
      </c>
      <c r="O130">
        <v>0</v>
      </c>
      <c r="P130">
        <v>0</v>
      </c>
      <c r="Q130">
        <v>0</v>
      </c>
      <c r="R130" s="1">
        <v>715242.9</v>
      </c>
      <c r="S130" s="1">
        <v>156300</v>
      </c>
      <c r="T130" s="1">
        <v>156300</v>
      </c>
      <c r="U130" s="1">
        <v>156300</v>
      </c>
      <c r="V130" s="1">
        <v>156300</v>
      </c>
      <c r="W130" s="1">
        <v>558942.9</v>
      </c>
    </row>
    <row r="131" spans="1:23" x14ac:dyDescent="0.35">
      <c r="A131">
        <v>17</v>
      </c>
      <c r="B131" t="s">
        <v>181</v>
      </c>
      <c r="C131">
        <v>1702</v>
      </c>
      <c r="D131" t="s">
        <v>182</v>
      </c>
      <c r="E131">
        <v>1702010</v>
      </c>
      <c r="F131" t="s">
        <v>183</v>
      </c>
      <c r="G131" t="s">
        <v>214</v>
      </c>
      <c r="H131">
        <v>32</v>
      </c>
      <c r="I131" t="s">
        <v>62</v>
      </c>
      <c r="J131">
        <v>282</v>
      </c>
      <c r="K131" t="s">
        <v>215</v>
      </c>
      <c r="L131" s="1">
        <v>715242.9</v>
      </c>
      <c r="M131">
        <v>0</v>
      </c>
      <c r="N131">
        <v>0</v>
      </c>
      <c r="O131">
        <v>0</v>
      </c>
      <c r="P131">
        <v>0</v>
      </c>
      <c r="Q131">
        <v>0</v>
      </c>
      <c r="R131" s="1">
        <v>715242.9</v>
      </c>
      <c r="S131" s="1">
        <v>156300</v>
      </c>
      <c r="T131" s="1">
        <v>156300</v>
      </c>
      <c r="U131" s="1">
        <v>156300</v>
      </c>
      <c r="V131" s="1">
        <v>156300</v>
      </c>
      <c r="W131" s="1">
        <v>558942.9</v>
      </c>
    </row>
    <row r="132" spans="1:23" x14ac:dyDescent="0.35">
      <c r="A132">
        <v>17</v>
      </c>
      <c r="B132" t="s">
        <v>181</v>
      </c>
      <c r="C132">
        <v>1702</v>
      </c>
      <c r="D132" t="s">
        <v>182</v>
      </c>
      <c r="E132">
        <v>1702010</v>
      </c>
      <c r="F132" t="s">
        <v>183</v>
      </c>
      <c r="G132" t="s">
        <v>141</v>
      </c>
      <c r="H132" t="s">
        <v>1</v>
      </c>
      <c r="I132" t="s">
        <v>2</v>
      </c>
      <c r="J132" t="s">
        <v>3</v>
      </c>
      <c r="K132" t="s">
        <v>142</v>
      </c>
      <c r="L132" s="1">
        <v>1430485.8</v>
      </c>
      <c r="M132">
        <v>0</v>
      </c>
      <c r="N132">
        <v>0</v>
      </c>
      <c r="O132">
        <v>0</v>
      </c>
      <c r="P132">
        <v>0</v>
      </c>
      <c r="Q132">
        <v>0</v>
      </c>
      <c r="R132" s="1">
        <v>1430485.8</v>
      </c>
      <c r="S132" s="1">
        <v>311900</v>
      </c>
      <c r="T132" s="1">
        <v>311900</v>
      </c>
      <c r="U132" s="1">
        <v>311900</v>
      </c>
      <c r="V132" s="1">
        <v>311900</v>
      </c>
      <c r="W132" s="1">
        <v>1118585.8</v>
      </c>
    </row>
    <row r="133" spans="1:23" x14ac:dyDescent="0.35">
      <c r="A133">
        <v>17</v>
      </c>
      <c r="B133" t="s">
        <v>181</v>
      </c>
      <c r="C133">
        <v>1702</v>
      </c>
      <c r="D133" t="s">
        <v>182</v>
      </c>
      <c r="E133">
        <v>1702010</v>
      </c>
      <c r="F133" t="s">
        <v>183</v>
      </c>
      <c r="G133" t="s">
        <v>216</v>
      </c>
      <c r="H133">
        <v>32</v>
      </c>
      <c r="I133" t="s">
        <v>62</v>
      </c>
      <c r="J133">
        <v>289</v>
      </c>
      <c r="K133" t="s">
        <v>217</v>
      </c>
      <c r="L133" s="1">
        <v>1430485.8</v>
      </c>
      <c r="M133">
        <v>0</v>
      </c>
      <c r="N133">
        <v>0</v>
      </c>
      <c r="O133">
        <v>0</v>
      </c>
      <c r="P133">
        <v>0</v>
      </c>
      <c r="Q133">
        <v>0</v>
      </c>
      <c r="R133" s="1">
        <v>1430485.8</v>
      </c>
      <c r="S133" s="1">
        <v>311900</v>
      </c>
      <c r="T133" s="1">
        <v>311900</v>
      </c>
      <c r="U133" s="1">
        <v>311900</v>
      </c>
      <c r="V133" s="1">
        <v>311900</v>
      </c>
      <c r="W133" s="1">
        <v>1118585.8</v>
      </c>
    </row>
    <row r="134" spans="1:23" x14ac:dyDescent="0.35">
      <c r="A134">
        <v>17</v>
      </c>
      <c r="B134" t="s">
        <v>181</v>
      </c>
      <c r="C134">
        <v>1702</v>
      </c>
      <c r="D134" t="s">
        <v>182</v>
      </c>
      <c r="E134">
        <v>1702010</v>
      </c>
      <c r="F134" t="s">
        <v>183</v>
      </c>
      <c r="G134" t="s">
        <v>146</v>
      </c>
      <c r="H134" t="s">
        <v>1</v>
      </c>
      <c r="I134" t="s">
        <v>2</v>
      </c>
      <c r="J134" t="s">
        <v>3</v>
      </c>
      <c r="K134" t="s">
        <v>147</v>
      </c>
      <c r="L134" s="1">
        <v>10314634.92</v>
      </c>
      <c r="M134">
        <v>0</v>
      </c>
      <c r="N134">
        <v>0</v>
      </c>
      <c r="O134">
        <v>0</v>
      </c>
      <c r="P134">
        <v>0</v>
      </c>
      <c r="Q134">
        <v>0</v>
      </c>
      <c r="R134" s="1">
        <v>10314634.92</v>
      </c>
      <c r="S134" s="1">
        <v>4473731</v>
      </c>
      <c r="T134" s="1">
        <v>4473731</v>
      </c>
      <c r="U134" s="1">
        <v>4473731</v>
      </c>
      <c r="V134" s="1">
        <v>4473731</v>
      </c>
      <c r="W134" s="1">
        <v>5840903.9199999999</v>
      </c>
    </row>
    <row r="135" spans="1:23" x14ac:dyDescent="0.35">
      <c r="A135">
        <v>17</v>
      </c>
      <c r="B135" t="s">
        <v>181</v>
      </c>
      <c r="C135">
        <v>1702</v>
      </c>
      <c r="D135" t="s">
        <v>182</v>
      </c>
      <c r="E135">
        <v>1702010</v>
      </c>
      <c r="F135" t="s">
        <v>183</v>
      </c>
      <c r="G135" t="s">
        <v>148</v>
      </c>
      <c r="H135" t="s">
        <v>1</v>
      </c>
      <c r="I135" t="s">
        <v>2</v>
      </c>
      <c r="J135" t="s">
        <v>3</v>
      </c>
      <c r="K135" t="s">
        <v>85</v>
      </c>
      <c r="L135" s="1">
        <v>10314634.92</v>
      </c>
      <c r="M135">
        <v>0</v>
      </c>
      <c r="N135">
        <v>0</v>
      </c>
      <c r="O135">
        <v>0</v>
      </c>
      <c r="P135">
        <v>0</v>
      </c>
      <c r="Q135">
        <v>0</v>
      </c>
      <c r="R135" s="1">
        <v>10314634.92</v>
      </c>
      <c r="S135" s="1">
        <v>4473731</v>
      </c>
      <c r="T135" s="1">
        <v>4473731</v>
      </c>
      <c r="U135" s="1">
        <v>4473731</v>
      </c>
      <c r="V135" s="1">
        <v>4473731</v>
      </c>
      <c r="W135" s="1">
        <v>5840903.9199999999</v>
      </c>
    </row>
    <row r="136" spans="1:23" x14ac:dyDescent="0.35">
      <c r="A136">
        <v>17</v>
      </c>
      <c r="B136" t="s">
        <v>181</v>
      </c>
      <c r="C136">
        <v>1702</v>
      </c>
      <c r="D136" t="s">
        <v>182</v>
      </c>
      <c r="E136">
        <v>1702010</v>
      </c>
      <c r="F136" t="s">
        <v>183</v>
      </c>
      <c r="G136" t="s">
        <v>149</v>
      </c>
      <c r="H136" t="s">
        <v>1</v>
      </c>
      <c r="I136" t="s">
        <v>2</v>
      </c>
      <c r="J136" t="s">
        <v>3</v>
      </c>
      <c r="K136" t="s">
        <v>150</v>
      </c>
      <c r="L136" s="1">
        <v>9536571.9900000002</v>
      </c>
      <c r="M136">
        <v>0</v>
      </c>
      <c r="N136">
        <v>0</v>
      </c>
      <c r="O136">
        <v>0</v>
      </c>
      <c r="P136">
        <v>0</v>
      </c>
      <c r="Q136">
        <v>0</v>
      </c>
      <c r="R136" s="1">
        <v>9536571.9900000002</v>
      </c>
      <c r="S136" s="1">
        <v>4249228</v>
      </c>
      <c r="T136" s="1">
        <v>4249228</v>
      </c>
      <c r="U136" s="1">
        <v>4249228</v>
      </c>
      <c r="V136" s="1">
        <v>4249228</v>
      </c>
      <c r="W136" s="1">
        <v>5287343.99</v>
      </c>
    </row>
    <row r="137" spans="1:23" x14ac:dyDescent="0.35">
      <c r="A137">
        <v>17</v>
      </c>
      <c r="B137" t="s">
        <v>181</v>
      </c>
      <c r="C137">
        <v>1702</v>
      </c>
      <c r="D137" t="s">
        <v>182</v>
      </c>
      <c r="E137">
        <v>1702010</v>
      </c>
      <c r="F137" t="s">
        <v>183</v>
      </c>
      <c r="G137" t="s">
        <v>218</v>
      </c>
      <c r="H137">
        <v>32</v>
      </c>
      <c r="I137" t="s">
        <v>62</v>
      </c>
      <c r="J137">
        <v>297</v>
      </c>
      <c r="K137" t="s">
        <v>219</v>
      </c>
      <c r="L137" s="1">
        <v>9536571.9900000002</v>
      </c>
      <c r="M137">
        <v>0</v>
      </c>
      <c r="N137">
        <v>0</v>
      </c>
      <c r="O137">
        <v>0</v>
      </c>
      <c r="P137">
        <v>0</v>
      </c>
      <c r="Q137">
        <v>0</v>
      </c>
      <c r="R137" s="1">
        <v>9536571.9900000002</v>
      </c>
      <c r="S137" s="1">
        <v>4249228</v>
      </c>
      <c r="T137" s="1">
        <v>4249228</v>
      </c>
      <c r="U137" s="1">
        <v>4249228</v>
      </c>
      <c r="V137" s="1">
        <v>4249228</v>
      </c>
      <c r="W137" s="1">
        <v>5287343.99</v>
      </c>
    </row>
    <row r="138" spans="1:23" x14ac:dyDescent="0.35">
      <c r="A138">
        <v>17</v>
      </c>
      <c r="B138" t="s">
        <v>181</v>
      </c>
      <c r="C138">
        <v>1702</v>
      </c>
      <c r="D138" t="s">
        <v>182</v>
      </c>
      <c r="E138">
        <v>1702010</v>
      </c>
      <c r="F138" t="s">
        <v>183</v>
      </c>
      <c r="G138" t="s">
        <v>154</v>
      </c>
      <c r="H138" t="s">
        <v>1</v>
      </c>
      <c r="I138" t="s">
        <v>2</v>
      </c>
      <c r="J138" t="s">
        <v>3</v>
      </c>
      <c r="K138" t="s">
        <v>155</v>
      </c>
      <c r="L138" s="1">
        <v>778062.93</v>
      </c>
      <c r="M138">
        <v>0</v>
      </c>
      <c r="N138">
        <v>0</v>
      </c>
      <c r="O138">
        <v>0</v>
      </c>
      <c r="P138">
        <v>0</v>
      </c>
      <c r="Q138">
        <v>0</v>
      </c>
      <c r="R138" s="1">
        <v>778062.93</v>
      </c>
      <c r="S138" s="1">
        <v>224503</v>
      </c>
      <c r="T138" s="1">
        <v>224503</v>
      </c>
      <c r="U138" s="1">
        <v>224503</v>
      </c>
      <c r="V138" s="1">
        <v>224503</v>
      </c>
      <c r="W138" s="1">
        <v>553559.93000000005</v>
      </c>
    </row>
    <row r="139" spans="1:23" x14ac:dyDescent="0.35">
      <c r="A139">
        <v>17</v>
      </c>
      <c r="B139" t="s">
        <v>181</v>
      </c>
      <c r="C139">
        <v>1702</v>
      </c>
      <c r="D139" t="s">
        <v>182</v>
      </c>
      <c r="E139">
        <v>1702010</v>
      </c>
      <c r="F139" t="s">
        <v>183</v>
      </c>
      <c r="G139" t="s">
        <v>220</v>
      </c>
      <c r="H139">
        <v>32</v>
      </c>
      <c r="I139" t="s">
        <v>62</v>
      </c>
      <c r="J139">
        <v>305</v>
      </c>
      <c r="K139" t="s">
        <v>221</v>
      </c>
      <c r="L139" s="1">
        <v>778062.93</v>
      </c>
      <c r="M139">
        <v>0</v>
      </c>
      <c r="N139">
        <v>0</v>
      </c>
      <c r="O139">
        <v>0</v>
      </c>
      <c r="P139">
        <v>0</v>
      </c>
      <c r="Q139">
        <v>0</v>
      </c>
      <c r="R139" s="1">
        <v>778062.93</v>
      </c>
      <c r="S139" s="1">
        <v>224503</v>
      </c>
      <c r="T139" s="1">
        <v>224503</v>
      </c>
      <c r="U139" s="1">
        <v>224503</v>
      </c>
      <c r="V139" s="1">
        <v>224503</v>
      </c>
      <c r="W139" s="1">
        <v>553559.93000000005</v>
      </c>
    </row>
    <row r="140" spans="1:23" x14ac:dyDescent="0.35">
      <c r="A140">
        <v>17</v>
      </c>
      <c r="B140" t="s">
        <v>181</v>
      </c>
      <c r="C140">
        <v>1702</v>
      </c>
      <c r="D140" t="s">
        <v>182</v>
      </c>
      <c r="E140">
        <v>1702010</v>
      </c>
      <c r="F140" t="s">
        <v>183</v>
      </c>
      <c r="G140" t="s">
        <v>159</v>
      </c>
      <c r="H140" t="s">
        <v>1</v>
      </c>
      <c r="I140" t="s">
        <v>2</v>
      </c>
      <c r="J140" t="s">
        <v>3</v>
      </c>
      <c r="K140" t="s">
        <v>160</v>
      </c>
      <c r="L140" s="1">
        <v>15000000</v>
      </c>
      <c r="M140">
        <v>0</v>
      </c>
      <c r="N140">
        <v>0</v>
      </c>
      <c r="O140" s="1">
        <v>30000000</v>
      </c>
      <c r="P140" s="1">
        <v>5000000</v>
      </c>
      <c r="Q140">
        <v>0</v>
      </c>
      <c r="R140" s="1">
        <v>40000000</v>
      </c>
      <c r="S140" s="1">
        <v>30000000</v>
      </c>
      <c r="T140" s="1">
        <v>30000000</v>
      </c>
      <c r="U140">
        <v>0</v>
      </c>
      <c r="V140">
        <v>0</v>
      </c>
      <c r="W140" s="1">
        <v>10000000</v>
      </c>
    </row>
    <row r="141" spans="1:23" x14ac:dyDescent="0.35">
      <c r="A141">
        <v>17</v>
      </c>
      <c r="B141" t="s">
        <v>181</v>
      </c>
      <c r="C141">
        <v>1702</v>
      </c>
      <c r="D141" t="s">
        <v>182</v>
      </c>
      <c r="E141">
        <v>1702010</v>
      </c>
      <c r="F141" t="s">
        <v>183</v>
      </c>
      <c r="G141" t="s">
        <v>161</v>
      </c>
      <c r="H141" t="s">
        <v>1</v>
      </c>
      <c r="I141" t="s">
        <v>2</v>
      </c>
      <c r="J141" t="s">
        <v>3</v>
      </c>
      <c r="K141" t="s">
        <v>162</v>
      </c>
      <c r="L141" s="1">
        <v>15000000</v>
      </c>
      <c r="M141">
        <v>0</v>
      </c>
      <c r="N141">
        <v>0</v>
      </c>
      <c r="O141" s="1">
        <v>30000000</v>
      </c>
      <c r="P141" s="1">
        <v>5000000</v>
      </c>
      <c r="Q141">
        <v>0</v>
      </c>
      <c r="R141" s="1">
        <v>40000000</v>
      </c>
      <c r="S141" s="1">
        <v>30000000</v>
      </c>
      <c r="T141" s="1">
        <v>30000000</v>
      </c>
      <c r="U141">
        <v>0</v>
      </c>
      <c r="V141">
        <v>0</v>
      </c>
      <c r="W141" s="1">
        <v>10000000</v>
      </c>
    </row>
    <row r="142" spans="1:23" x14ac:dyDescent="0.35">
      <c r="A142">
        <v>17</v>
      </c>
      <c r="B142" t="s">
        <v>181</v>
      </c>
      <c r="C142">
        <v>1702</v>
      </c>
      <c r="D142" t="s">
        <v>182</v>
      </c>
      <c r="E142">
        <v>1702010</v>
      </c>
      <c r="F142" t="s">
        <v>183</v>
      </c>
      <c r="G142" t="s">
        <v>163</v>
      </c>
      <c r="H142" t="s">
        <v>1</v>
      </c>
      <c r="I142" t="s">
        <v>2</v>
      </c>
      <c r="J142" t="s">
        <v>3</v>
      </c>
      <c r="K142" t="s">
        <v>164</v>
      </c>
      <c r="L142" s="1">
        <v>15000000</v>
      </c>
      <c r="M142">
        <v>0</v>
      </c>
      <c r="N142">
        <v>0</v>
      </c>
      <c r="O142" s="1">
        <v>30000000</v>
      </c>
      <c r="P142" s="1">
        <v>5000000</v>
      </c>
      <c r="Q142">
        <v>0</v>
      </c>
      <c r="R142" s="1">
        <v>40000000</v>
      </c>
      <c r="S142" s="1">
        <v>30000000</v>
      </c>
      <c r="T142" s="1">
        <v>30000000</v>
      </c>
      <c r="U142">
        <v>0</v>
      </c>
      <c r="V142">
        <v>0</v>
      </c>
      <c r="W142" s="1">
        <v>10000000</v>
      </c>
    </row>
    <row r="143" spans="1:23" x14ac:dyDescent="0.35">
      <c r="A143">
        <v>17</v>
      </c>
      <c r="B143" t="s">
        <v>181</v>
      </c>
      <c r="C143">
        <v>1702</v>
      </c>
      <c r="D143" t="s">
        <v>182</v>
      </c>
      <c r="E143">
        <v>1702010</v>
      </c>
      <c r="F143" t="s">
        <v>183</v>
      </c>
      <c r="G143" t="s">
        <v>222</v>
      </c>
      <c r="H143" t="s">
        <v>1</v>
      </c>
      <c r="I143" t="s">
        <v>2</v>
      </c>
      <c r="J143" t="s">
        <v>3</v>
      </c>
      <c r="K143" t="s">
        <v>223</v>
      </c>
      <c r="L143" s="1">
        <v>15000000</v>
      </c>
      <c r="M143">
        <v>0</v>
      </c>
      <c r="N143">
        <v>0</v>
      </c>
      <c r="O143" s="1">
        <v>30000000</v>
      </c>
      <c r="P143" s="1">
        <v>5000000</v>
      </c>
      <c r="Q143">
        <v>0</v>
      </c>
      <c r="R143" s="1">
        <v>40000000</v>
      </c>
      <c r="S143" s="1">
        <v>30000000</v>
      </c>
      <c r="T143" s="1">
        <v>30000000</v>
      </c>
      <c r="U143">
        <v>0</v>
      </c>
      <c r="V143">
        <v>0</v>
      </c>
      <c r="W143" s="1">
        <v>10000000</v>
      </c>
    </row>
    <row r="144" spans="1:23" x14ac:dyDescent="0.35">
      <c r="A144">
        <v>17</v>
      </c>
      <c r="B144" t="s">
        <v>181</v>
      </c>
      <c r="C144">
        <v>1702</v>
      </c>
      <c r="D144" t="s">
        <v>182</v>
      </c>
      <c r="E144">
        <v>1702010</v>
      </c>
      <c r="F144" t="s">
        <v>183</v>
      </c>
      <c r="G144" t="s">
        <v>224</v>
      </c>
      <c r="H144">
        <v>1</v>
      </c>
      <c r="I144" t="s">
        <v>225</v>
      </c>
      <c r="J144">
        <v>596</v>
      </c>
      <c r="K144" t="s">
        <v>226</v>
      </c>
      <c r="L144">
        <v>0</v>
      </c>
      <c r="M144">
        <v>0</v>
      </c>
      <c r="N144">
        <v>0</v>
      </c>
      <c r="O144" s="1">
        <v>30000000</v>
      </c>
      <c r="P144">
        <v>0</v>
      </c>
      <c r="Q144">
        <v>0</v>
      </c>
      <c r="R144" s="1">
        <v>30000000</v>
      </c>
      <c r="S144" s="1">
        <v>30000000</v>
      </c>
      <c r="T144" s="1">
        <v>30000000</v>
      </c>
      <c r="U144">
        <v>0</v>
      </c>
      <c r="V144">
        <v>0</v>
      </c>
      <c r="W144">
        <v>0</v>
      </c>
    </row>
    <row r="145" spans="1:23" x14ac:dyDescent="0.35">
      <c r="A145">
        <v>17</v>
      </c>
      <c r="B145" t="s">
        <v>181</v>
      </c>
      <c r="C145">
        <v>1702</v>
      </c>
      <c r="D145" t="s">
        <v>182</v>
      </c>
      <c r="E145">
        <v>1702010</v>
      </c>
      <c r="F145" t="s">
        <v>183</v>
      </c>
      <c r="G145" t="s">
        <v>227</v>
      </c>
      <c r="H145">
        <v>32</v>
      </c>
      <c r="I145" t="s">
        <v>62</v>
      </c>
      <c r="J145">
        <v>383</v>
      </c>
      <c r="K145" t="s">
        <v>226</v>
      </c>
      <c r="L145" s="1">
        <v>15000000</v>
      </c>
      <c r="M145">
        <v>0</v>
      </c>
      <c r="N145">
        <v>0</v>
      </c>
      <c r="O145">
        <v>0</v>
      </c>
      <c r="P145" s="1">
        <v>5000000</v>
      </c>
      <c r="Q145">
        <v>0</v>
      </c>
      <c r="R145" s="1">
        <v>10000000</v>
      </c>
      <c r="S145">
        <v>0</v>
      </c>
      <c r="T145">
        <v>0</v>
      </c>
      <c r="U145">
        <v>0</v>
      </c>
      <c r="V145">
        <v>0</v>
      </c>
      <c r="W145" s="1">
        <v>10000000</v>
      </c>
    </row>
    <row r="146" spans="1:23" x14ac:dyDescent="0.35">
      <c r="A146">
        <v>17</v>
      </c>
      <c r="B146" t="s">
        <v>181</v>
      </c>
      <c r="C146">
        <v>1703</v>
      </c>
      <c r="D146" t="s">
        <v>228</v>
      </c>
      <c r="E146">
        <v>1703010</v>
      </c>
      <c r="F146" t="s">
        <v>229</v>
      </c>
      <c r="G146">
        <v>2</v>
      </c>
      <c r="H146" t="s">
        <v>1</v>
      </c>
      <c r="I146" t="s">
        <v>2</v>
      </c>
      <c r="J146" t="s">
        <v>3</v>
      </c>
      <c r="K146" t="s">
        <v>48</v>
      </c>
      <c r="L146">
        <v>0</v>
      </c>
      <c r="M146">
        <v>0</v>
      </c>
      <c r="N146">
        <v>0</v>
      </c>
      <c r="O146" s="1">
        <v>5000000</v>
      </c>
      <c r="P146">
        <v>0</v>
      </c>
      <c r="Q146">
        <v>0</v>
      </c>
      <c r="R146" s="1">
        <v>5000000</v>
      </c>
      <c r="S146" s="1">
        <v>5000000</v>
      </c>
      <c r="T146">
        <v>0</v>
      </c>
      <c r="U146">
        <v>0</v>
      </c>
      <c r="V146">
        <v>0</v>
      </c>
      <c r="W146">
        <v>0</v>
      </c>
    </row>
    <row r="147" spans="1:23" x14ac:dyDescent="0.35">
      <c r="A147">
        <v>17</v>
      </c>
      <c r="B147" t="s">
        <v>181</v>
      </c>
      <c r="C147">
        <v>1703</v>
      </c>
      <c r="D147" t="s">
        <v>228</v>
      </c>
      <c r="E147">
        <v>1703010</v>
      </c>
      <c r="F147" t="s">
        <v>229</v>
      </c>
      <c r="G147" t="s">
        <v>49</v>
      </c>
      <c r="H147" t="s">
        <v>1</v>
      </c>
      <c r="I147" t="s">
        <v>2</v>
      </c>
      <c r="J147" t="s">
        <v>3</v>
      </c>
      <c r="K147" t="s">
        <v>50</v>
      </c>
      <c r="L147">
        <v>0</v>
      </c>
      <c r="M147">
        <v>0</v>
      </c>
      <c r="N147">
        <v>0</v>
      </c>
      <c r="O147" s="1">
        <v>5000000</v>
      </c>
      <c r="P147">
        <v>0</v>
      </c>
      <c r="Q147">
        <v>0</v>
      </c>
      <c r="R147" s="1">
        <v>5000000</v>
      </c>
      <c r="S147" s="1">
        <v>5000000</v>
      </c>
      <c r="T147">
        <v>0</v>
      </c>
      <c r="U147">
        <v>0</v>
      </c>
      <c r="V147">
        <v>0</v>
      </c>
      <c r="W147">
        <v>0</v>
      </c>
    </row>
    <row r="148" spans="1:23" x14ac:dyDescent="0.35">
      <c r="A148">
        <v>17</v>
      </c>
      <c r="B148" t="s">
        <v>181</v>
      </c>
      <c r="C148">
        <v>1703</v>
      </c>
      <c r="D148" t="s">
        <v>228</v>
      </c>
      <c r="E148">
        <v>1703010</v>
      </c>
      <c r="F148" t="s">
        <v>229</v>
      </c>
      <c r="G148" t="s">
        <v>159</v>
      </c>
      <c r="H148" t="s">
        <v>1</v>
      </c>
      <c r="I148" t="s">
        <v>2</v>
      </c>
      <c r="J148" t="s">
        <v>3</v>
      </c>
      <c r="K148" t="s">
        <v>160</v>
      </c>
      <c r="L148">
        <v>0</v>
      </c>
      <c r="M148">
        <v>0</v>
      </c>
      <c r="N148">
        <v>0</v>
      </c>
      <c r="O148" s="1">
        <v>5000000</v>
      </c>
      <c r="P148">
        <v>0</v>
      </c>
      <c r="Q148">
        <v>0</v>
      </c>
      <c r="R148" s="1">
        <v>5000000</v>
      </c>
      <c r="S148" s="1">
        <v>5000000</v>
      </c>
      <c r="T148">
        <v>0</v>
      </c>
      <c r="U148">
        <v>0</v>
      </c>
      <c r="V148">
        <v>0</v>
      </c>
      <c r="W148">
        <v>0</v>
      </c>
    </row>
    <row r="149" spans="1:23" x14ac:dyDescent="0.35">
      <c r="A149">
        <v>17</v>
      </c>
      <c r="B149" t="s">
        <v>181</v>
      </c>
      <c r="C149">
        <v>1703</v>
      </c>
      <c r="D149" t="s">
        <v>228</v>
      </c>
      <c r="E149">
        <v>1703010</v>
      </c>
      <c r="F149" t="s">
        <v>229</v>
      </c>
      <c r="G149" t="s">
        <v>161</v>
      </c>
      <c r="H149" t="s">
        <v>1</v>
      </c>
      <c r="I149" t="s">
        <v>2</v>
      </c>
      <c r="J149" t="s">
        <v>3</v>
      </c>
      <c r="K149" t="s">
        <v>162</v>
      </c>
      <c r="L149">
        <v>0</v>
      </c>
      <c r="M149">
        <v>0</v>
      </c>
      <c r="N149">
        <v>0</v>
      </c>
      <c r="O149" s="1">
        <v>5000000</v>
      </c>
      <c r="P149">
        <v>0</v>
      </c>
      <c r="Q149">
        <v>0</v>
      </c>
      <c r="R149" s="1">
        <v>5000000</v>
      </c>
      <c r="S149" s="1">
        <v>5000000</v>
      </c>
      <c r="T149">
        <v>0</v>
      </c>
      <c r="U149">
        <v>0</v>
      </c>
      <c r="V149">
        <v>0</v>
      </c>
      <c r="W149">
        <v>0</v>
      </c>
    </row>
    <row r="150" spans="1:23" x14ac:dyDescent="0.35">
      <c r="A150">
        <v>17</v>
      </c>
      <c r="B150" t="s">
        <v>181</v>
      </c>
      <c r="C150">
        <v>1703</v>
      </c>
      <c r="D150" t="s">
        <v>228</v>
      </c>
      <c r="E150">
        <v>1703010</v>
      </c>
      <c r="F150" t="s">
        <v>229</v>
      </c>
      <c r="G150" t="s">
        <v>163</v>
      </c>
      <c r="H150" t="s">
        <v>1</v>
      </c>
      <c r="I150" t="s">
        <v>2</v>
      </c>
      <c r="J150" t="s">
        <v>3</v>
      </c>
      <c r="K150" t="s">
        <v>164</v>
      </c>
      <c r="L150">
        <v>0</v>
      </c>
      <c r="M150">
        <v>0</v>
      </c>
      <c r="N150">
        <v>0</v>
      </c>
      <c r="O150" s="1">
        <v>5000000</v>
      </c>
      <c r="P150">
        <v>0</v>
      </c>
      <c r="Q150">
        <v>0</v>
      </c>
      <c r="R150" s="1">
        <v>5000000</v>
      </c>
      <c r="S150" s="1">
        <v>5000000</v>
      </c>
      <c r="T150">
        <v>0</v>
      </c>
      <c r="U150">
        <v>0</v>
      </c>
      <c r="V150">
        <v>0</v>
      </c>
      <c r="W150">
        <v>0</v>
      </c>
    </row>
    <row r="151" spans="1:23" x14ac:dyDescent="0.35">
      <c r="A151">
        <v>17</v>
      </c>
      <c r="B151" t="s">
        <v>181</v>
      </c>
      <c r="C151">
        <v>1703</v>
      </c>
      <c r="D151" t="s">
        <v>228</v>
      </c>
      <c r="E151">
        <v>1703010</v>
      </c>
      <c r="F151" t="s">
        <v>229</v>
      </c>
      <c r="G151" t="s">
        <v>222</v>
      </c>
      <c r="H151" t="s">
        <v>1</v>
      </c>
      <c r="I151" t="s">
        <v>2</v>
      </c>
      <c r="J151" t="s">
        <v>3</v>
      </c>
      <c r="K151" t="s">
        <v>223</v>
      </c>
      <c r="L151">
        <v>0</v>
      </c>
      <c r="M151">
        <v>0</v>
      </c>
      <c r="N151">
        <v>0</v>
      </c>
      <c r="O151" s="1">
        <v>5000000</v>
      </c>
      <c r="P151">
        <v>0</v>
      </c>
      <c r="Q151">
        <v>0</v>
      </c>
      <c r="R151" s="1">
        <v>5000000</v>
      </c>
      <c r="S151" s="1">
        <v>5000000</v>
      </c>
      <c r="T151">
        <v>0</v>
      </c>
      <c r="U151">
        <v>0</v>
      </c>
      <c r="V151">
        <v>0</v>
      </c>
      <c r="W151">
        <v>0</v>
      </c>
    </row>
    <row r="152" spans="1:23" x14ac:dyDescent="0.35">
      <c r="A152">
        <v>17</v>
      </c>
      <c r="B152" t="s">
        <v>181</v>
      </c>
      <c r="C152">
        <v>1703</v>
      </c>
      <c r="D152" t="s">
        <v>228</v>
      </c>
      <c r="E152">
        <v>1703010</v>
      </c>
      <c r="F152" t="s">
        <v>229</v>
      </c>
      <c r="G152" t="s">
        <v>230</v>
      </c>
      <c r="H152">
        <v>32</v>
      </c>
      <c r="I152" t="s">
        <v>62</v>
      </c>
      <c r="J152">
        <v>477</v>
      </c>
      <c r="K152" t="s">
        <v>231</v>
      </c>
      <c r="L152">
        <v>0</v>
      </c>
      <c r="M152">
        <v>0</v>
      </c>
      <c r="N152">
        <v>0</v>
      </c>
      <c r="O152" s="1">
        <v>5000000</v>
      </c>
      <c r="P152">
        <v>0</v>
      </c>
      <c r="Q152">
        <v>0</v>
      </c>
      <c r="R152" s="1">
        <v>5000000</v>
      </c>
      <c r="S152" s="1">
        <v>5000000</v>
      </c>
      <c r="T152">
        <v>0</v>
      </c>
      <c r="U152">
        <v>0</v>
      </c>
      <c r="V152">
        <v>0</v>
      </c>
      <c r="W152">
        <v>0</v>
      </c>
    </row>
    <row r="153" spans="1:23" x14ac:dyDescent="0.35">
      <c r="A153">
        <v>17</v>
      </c>
      <c r="B153" t="s">
        <v>181</v>
      </c>
      <c r="C153">
        <v>1709</v>
      </c>
      <c r="D153" t="s">
        <v>232</v>
      </c>
      <c r="E153">
        <v>1709078</v>
      </c>
      <c r="F153" t="s">
        <v>233</v>
      </c>
      <c r="G153">
        <v>2</v>
      </c>
      <c r="H153" t="s">
        <v>1</v>
      </c>
      <c r="I153" t="s">
        <v>2</v>
      </c>
      <c r="J153" t="s">
        <v>3</v>
      </c>
      <c r="K153" t="s">
        <v>48</v>
      </c>
      <c r="L153" s="1">
        <v>2471000000</v>
      </c>
      <c r="M153" s="1">
        <v>329489717</v>
      </c>
      <c r="N153">
        <v>0</v>
      </c>
      <c r="O153">
        <v>0</v>
      </c>
      <c r="P153" s="1">
        <v>405000000</v>
      </c>
      <c r="Q153">
        <v>0</v>
      </c>
      <c r="R153" s="1">
        <v>2395489717</v>
      </c>
      <c r="S153" s="1">
        <v>251972474</v>
      </c>
      <c r="T153">
        <v>0</v>
      </c>
      <c r="U153">
        <v>0</v>
      </c>
      <c r="V153">
        <v>0</v>
      </c>
      <c r="W153" s="1">
        <v>2143517243</v>
      </c>
    </row>
    <row r="154" spans="1:23" x14ac:dyDescent="0.35">
      <c r="A154">
        <v>17</v>
      </c>
      <c r="B154" t="s">
        <v>181</v>
      </c>
      <c r="C154">
        <v>1709</v>
      </c>
      <c r="D154" t="s">
        <v>232</v>
      </c>
      <c r="E154">
        <v>1709078</v>
      </c>
      <c r="F154" t="s">
        <v>233</v>
      </c>
      <c r="G154" t="s">
        <v>49</v>
      </c>
      <c r="H154" t="s">
        <v>1</v>
      </c>
      <c r="I154" t="s">
        <v>2</v>
      </c>
      <c r="J154" t="s">
        <v>3</v>
      </c>
      <c r="K154" t="s">
        <v>50</v>
      </c>
      <c r="L154" s="1">
        <v>2471000000</v>
      </c>
      <c r="M154" s="1">
        <v>329489717</v>
      </c>
      <c r="N154">
        <v>0</v>
      </c>
      <c r="O154">
        <v>0</v>
      </c>
      <c r="P154" s="1">
        <v>405000000</v>
      </c>
      <c r="Q154">
        <v>0</v>
      </c>
      <c r="R154" s="1">
        <v>2395489717</v>
      </c>
      <c r="S154" s="1">
        <v>251972474</v>
      </c>
      <c r="T154">
        <v>0</v>
      </c>
      <c r="U154">
        <v>0</v>
      </c>
      <c r="V154">
        <v>0</v>
      </c>
      <c r="W154" s="1">
        <v>2143517243</v>
      </c>
    </row>
    <row r="155" spans="1:23" x14ac:dyDescent="0.35">
      <c r="A155">
        <v>17</v>
      </c>
      <c r="B155" t="s">
        <v>181</v>
      </c>
      <c r="C155">
        <v>1709</v>
      </c>
      <c r="D155" t="s">
        <v>232</v>
      </c>
      <c r="E155">
        <v>1709078</v>
      </c>
      <c r="F155" t="s">
        <v>233</v>
      </c>
      <c r="G155" t="s">
        <v>159</v>
      </c>
      <c r="H155" t="s">
        <v>1</v>
      </c>
      <c r="I155" t="s">
        <v>2</v>
      </c>
      <c r="J155" t="s">
        <v>3</v>
      </c>
      <c r="K155" t="s">
        <v>160</v>
      </c>
      <c r="L155" s="1">
        <v>2471000000</v>
      </c>
      <c r="M155" s="1">
        <v>329489717</v>
      </c>
      <c r="N155">
        <v>0</v>
      </c>
      <c r="O155">
        <v>0</v>
      </c>
      <c r="P155" s="1">
        <v>405000000</v>
      </c>
      <c r="Q155">
        <v>0</v>
      </c>
      <c r="R155" s="1">
        <v>2395489717</v>
      </c>
      <c r="S155" s="1">
        <v>251972474</v>
      </c>
      <c r="T155">
        <v>0</v>
      </c>
      <c r="U155">
        <v>0</v>
      </c>
      <c r="V155">
        <v>0</v>
      </c>
      <c r="W155" s="1">
        <v>2143517243</v>
      </c>
    </row>
    <row r="156" spans="1:23" x14ac:dyDescent="0.35">
      <c r="A156">
        <v>17</v>
      </c>
      <c r="B156" t="s">
        <v>181</v>
      </c>
      <c r="C156">
        <v>1709</v>
      </c>
      <c r="D156" t="s">
        <v>232</v>
      </c>
      <c r="E156">
        <v>1709078</v>
      </c>
      <c r="F156" t="s">
        <v>233</v>
      </c>
      <c r="G156" t="s">
        <v>161</v>
      </c>
      <c r="H156" t="s">
        <v>1</v>
      </c>
      <c r="I156" t="s">
        <v>2</v>
      </c>
      <c r="J156" t="s">
        <v>3</v>
      </c>
      <c r="K156" t="s">
        <v>162</v>
      </c>
      <c r="L156" s="1">
        <v>2471000000</v>
      </c>
      <c r="M156" s="1">
        <v>329489717</v>
      </c>
      <c r="N156">
        <v>0</v>
      </c>
      <c r="O156">
        <v>0</v>
      </c>
      <c r="P156" s="1">
        <v>405000000</v>
      </c>
      <c r="Q156">
        <v>0</v>
      </c>
      <c r="R156" s="1">
        <v>2395489717</v>
      </c>
      <c r="S156" s="1">
        <v>251972474</v>
      </c>
      <c r="T156">
        <v>0</v>
      </c>
      <c r="U156">
        <v>0</v>
      </c>
      <c r="V156">
        <v>0</v>
      </c>
      <c r="W156" s="1">
        <v>2143517243</v>
      </c>
    </row>
    <row r="157" spans="1:23" x14ac:dyDescent="0.35">
      <c r="A157">
        <v>17</v>
      </c>
      <c r="B157" t="s">
        <v>181</v>
      </c>
      <c r="C157">
        <v>1709</v>
      </c>
      <c r="D157" t="s">
        <v>232</v>
      </c>
      <c r="E157">
        <v>1709078</v>
      </c>
      <c r="F157" t="s">
        <v>233</v>
      </c>
      <c r="G157" t="s">
        <v>163</v>
      </c>
      <c r="H157" t="s">
        <v>1</v>
      </c>
      <c r="I157" t="s">
        <v>2</v>
      </c>
      <c r="J157" t="s">
        <v>3</v>
      </c>
      <c r="K157" t="s">
        <v>164</v>
      </c>
      <c r="L157" s="1">
        <v>2471000000</v>
      </c>
      <c r="M157" s="1">
        <v>329489717</v>
      </c>
      <c r="N157">
        <v>0</v>
      </c>
      <c r="O157">
        <v>0</v>
      </c>
      <c r="P157" s="1">
        <v>405000000</v>
      </c>
      <c r="Q157">
        <v>0</v>
      </c>
      <c r="R157" s="1">
        <v>2395489717</v>
      </c>
      <c r="S157" s="1">
        <v>251972474</v>
      </c>
      <c r="T157">
        <v>0</v>
      </c>
      <c r="U157">
        <v>0</v>
      </c>
      <c r="V157">
        <v>0</v>
      </c>
      <c r="W157" s="1">
        <v>2143517243</v>
      </c>
    </row>
    <row r="158" spans="1:23" x14ac:dyDescent="0.35">
      <c r="A158">
        <v>17</v>
      </c>
      <c r="B158" t="s">
        <v>181</v>
      </c>
      <c r="C158">
        <v>1709</v>
      </c>
      <c r="D158" t="s">
        <v>232</v>
      </c>
      <c r="E158">
        <v>1709078</v>
      </c>
      <c r="F158" t="s">
        <v>233</v>
      </c>
      <c r="G158" t="s">
        <v>234</v>
      </c>
      <c r="H158" t="s">
        <v>1</v>
      </c>
      <c r="I158" t="s">
        <v>2</v>
      </c>
      <c r="J158" t="s">
        <v>3</v>
      </c>
      <c r="K158" t="s">
        <v>235</v>
      </c>
      <c r="L158" s="1">
        <v>2471000000</v>
      </c>
      <c r="M158" s="1">
        <v>329489717</v>
      </c>
      <c r="N158">
        <v>0</v>
      </c>
      <c r="O158">
        <v>0</v>
      </c>
      <c r="P158" s="1">
        <v>405000000</v>
      </c>
      <c r="Q158">
        <v>0</v>
      </c>
      <c r="R158" s="1">
        <v>2395489717</v>
      </c>
      <c r="S158" s="1">
        <v>251972474</v>
      </c>
      <c r="T158">
        <v>0</v>
      </c>
      <c r="U158">
        <v>0</v>
      </c>
      <c r="V158">
        <v>0</v>
      </c>
      <c r="W158" s="1">
        <v>2143517243</v>
      </c>
    </row>
    <row r="159" spans="1:23" x14ac:dyDescent="0.35">
      <c r="A159">
        <v>17</v>
      </c>
      <c r="B159" t="s">
        <v>181</v>
      </c>
      <c r="C159">
        <v>1709</v>
      </c>
      <c r="D159" t="s">
        <v>232</v>
      </c>
      <c r="E159">
        <v>1709078</v>
      </c>
      <c r="F159" t="s">
        <v>233</v>
      </c>
      <c r="G159" t="s">
        <v>236</v>
      </c>
      <c r="H159">
        <v>1</v>
      </c>
      <c r="I159" t="s">
        <v>225</v>
      </c>
      <c r="J159">
        <v>320</v>
      </c>
      <c r="K159" t="s">
        <v>237</v>
      </c>
      <c r="L159" s="1">
        <v>2471000000</v>
      </c>
      <c r="M159">
        <v>0</v>
      </c>
      <c r="N159">
        <v>0</v>
      </c>
      <c r="O159">
        <v>0</v>
      </c>
      <c r="P159" s="1">
        <v>405000000</v>
      </c>
      <c r="Q159">
        <v>0</v>
      </c>
      <c r="R159" s="1">
        <v>2066000000</v>
      </c>
      <c r="S159">
        <v>0</v>
      </c>
      <c r="T159">
        <v>0</v>
      </c>
      <c r="U159">
        <v>0</v>
      </c>
      <c r="V159">
        <v>0</v>
      </c>
      <c r="W159" s="1">
        <v>2066000000</v>
      </c>
    </row>
    <row r="160" spans="1:23" x14ac:dyDescent="0.35">
      <c r="A160">
        <v>17</v>
      </c>
      <c r="B160" t="s">
        <v>181</v>
      </c>
      <c r="C160">
        <v>1709</v>
      </c>
      <c r="D160" t="s">
        <v>232</v>
      </c>
      <c r="E160">
        <v>1709078</v>
      </c>
      <c r="F160" t="s">
        <v>233</v>
      </c>
      <c r="G160" t="s">
        <v>238</v>
      </c>
      <c r="H160">
        <v>342</v>
      </c>
      <c r="I160" t="s">
        <v>239</v>
      </c>
      <c r="J160">
        <v>605</v>
      </c>
      <c r="K160" t="s">
        <v>240</v>
      </c>
      <c r="L160">
        <v>0</v>
      </c>
      <c r="M160" s="1">
        <v>251972474</v>
      </c>
      <c r="N160">
        <v>0</v>
      </c>
      <c r="O160">
        <v>0</v>
      </c>
      <c r="P160">
        <v>0</v>
      </c>
      <c r="Q160">
        <v>0</v>
      </c>
      <c r="R160" s="1">
        <v>251972474</v>
      </c>
      <c r="S160" s="1">
        <v>251972474</v>
      </c>
      <c r="T160">
        <v>0</v>
      </c>
      <c r="U160">
        <v>0</v>
      </c>
      <c r="V160">
        <v>0</v>
      </c>
      <c r="W160">
        <v>0</v>
      </c>
    </row>
    <row r="161" spans="1:23" x14ac:dyDescent="0.35">
      <c r="A161">
        <v>17</v>
      </c>
      <c r="B161" t="s">
        <v>181</v>
      </c>
      <c r="C161">
        <v>1709</v>
      </c>
      <c r="D161" t="s">
        <v>232</v>
      </c>
      <c r="E161">
        <v>1709078</v>
      </c>
      <c r="F161" t="s">
        <v>233</v>
      </c>
      <c r="G161" t="s">
        <v>241</v>
      </c>
      <c r="H161">
        <v>364</v>
      </c>
      <c r="I161" t="s">
        <v>242</v>
      </c>
      <c r="J161">
        <v>482</v>
      </c>
      <c r="K161" t="s">
        <v>237</v>
      </c>
      <c r="L161">
        <v>0</v>
      </c>
      <c r="M161" s="1">
        <v>77517243</v>
      </c>
      <c r="N161">
        <v>0</v>
      </c>
      <c r="O161">
        <v>0</v>
      </c>
      <c r="P161">
        <v>0</v>
      </c>
      <c r="Q161">
        <v>0</v>
      </c>
      <c r="R161" s="1">
        <v>77517243</v>
      </c>
      <c r="S161">
        <v>0</v>
      </c>
      <c r="T161">
        <v>0</v>
      </c>
      <c r="U161">
        <v>0</v>
      </c>
      <c r="V161">
        <v>0</v>
      </c>
      <c r="W161" s="1">
        <v>77517243</v>
      </c>
    </row>
    <row r="162" spans="1:23" x14ac:dyDescent="0.35">
      <c r="A162">
        <v>19</v>
      </c>
      <c r="B162" t="s">
        <v>243</v>
      </c>
      <c r="C162">
        <v>1903</v>
      </c>
      <c r="D162" t="s">
        <v>244</v>
      </c>
      <c r="E162">
        <v>1903011</v>
      </c>
      <c r="F162" t="s">
        <v>245</v>
      </c>
      <c r="G162">
        <v>2</v>
      </c>
      <c r="H162" t="s">
        <v>1</v>
      </c>
      <c r="I162" t="s">
        <v>2</v>
      </c>
      <c r="J162" t="s">
        <v>3</v>
      </c>
      <c r="K162" t="s">
        <v>48</v>
      </c>
      <c r="L162" s="1">
        <v>806324880</v>
      </c>
      <c r="M162" s="1">
        <v>161471587.37</v>
      </c>
      <c r="N162">
        <v>0</v>
      </c>
      <c r="O162">
        <v>0</v>
      </c>
      <c r="P162">
        <v>0</v>
      </c>
      <c r="Q162">
        <v>0</v>
      </c>
      <c r="R162" s="1">
        <v>967796467.37</v>
      </c>
      <c r="S162" s="1">
        <v>241652000</v>
      </c>
      <c r="T162" s="1">
        <v>195000000</v>
      </c>
      <c r="U162">
        <v>0</v>
      </c>
      <c r="V162">
        <v>0</v>
      </c>
      <c r="W162" s="1">
        <v>726144467.37</v>
      </c>
    </row>
    <row r="163" spans="1:23" x14ac:dyDescent="0.35">
      <c r="A163">
        <v>19</v>
      </c>
      <c r="B163" t="s">
        <v>243</v>
      </c>
      <c r="C163">
        <v>1903</v>
      </c>
      <c r="D163" t="s">
        <v>244</v>
      </c>
      <c r="E163">
        <v>1903011</v>
      </c>
      <c r="F163" t="s">
        <v>245</v>
      </c>
      <c r="G163" t="s">
        <v>49</v>
      </c>
      <c r="H163" t="s">
        <v>1</v>
      </c>
      <c r="I163" t="s">
        <v>2</v>
      </c>
      <c r="J163" t="s">
        <v>3</v>
      </c>
      <c r="K163" t="s">
        <v>50</v>
      </c>
      <c r="L163" s="1">
        <v>806324880</v>
      </c>
      <c r="M163" s="1">
        <v>161471587.37</v>
      </c>
      <c r="N163">
        <v>0</v>
      </c>
      <c r="O163">
        <v>0</v>
      </c>
      <c r="P163">
        <v>0</v>
      </c>
      <c r="Q163">
        <v>0</v>
      </c>
      <c r="R163" s="1">
        <v>967796467.37</v>
      </c>
      <c r="S163" s="1">
        <v>241652000</v>
      </c>
      <c r="T163" s="1">
        <v>195000000</v>
      </c>
      <c r="U163">
        <v>0</v>
      </c>
      <c r="V163">
        <v>0</v>
      </c>
      <c r="W163" s="1">
        <v>726144467.37</v>
      </c>
    </row>
    <row r="164" spans="1:23" x14ac:dyDescent="0.35">
      <c r="A164">
        <v>19</v>
      </c>
      <c r="B164" t="s">
        <v>243</v>
      </c>
      <c r="C164">
        <v>1903</v>
      </c>
      <c r="D164" t="s">
        <v>244</v>
      </c>
      <c r="E164">
        <v>1903011</v>
      </c>
      <c r="F164" t="s">
        <v>245</v>
      </c>
      <c r="G164" t="s">
        <v>159</v>
      </c>
      <c r="H164" t="s">
        <v>1</v>
      </c>
      <c r="I164" t="s">
        <v>2</v>
      </c>
      <c r="J164" t="s">
        <v>3</v>
      </c>
      <c r="K164" t="s">
        <v>160</v>
      </c>
      <c r="L164" s="1">
        <v>806324880</v>
      </c>
      <c r="M164" s="1">
        <v>161471587.37</v>
      </c>
      <c r="N164">
        <v>0</v>
      </c>
      <c r="O164">
        <v>0</v>
      </c>
      <c r="P164">
        <v>0</v>
      </c>
      <c r="Q164">
        <v>0</v>
      </c>
      <c r="R164" s="1">
        <v>967796467.37</v>
      </c>
      <c r="S164" s="1">
        <v>241652000</v>
      </c>
      <c r="T164" s="1">
        <v>195000000</v>
      </c>
      <c r="U164">
        <v>0</v>
      </c>
      <c r="V164">
        <v>0</v>
      </c>
      <c r="W164" s="1">
        <v>726144467.37</v>
      </c>
    </row>
    <row r="165" spans="1:23" x14ac:dyDescent="0.35">
      <c r="A165">
        <v>19</v>
      </c>
      <c r="B165" t="s">
        <v>243</v>
      </c>
      <c r="C165">
        <v>1903</v>
      </c>
      <c r="D165" t="s">
        <v>244</v>
      </c>
      <c r="E165">
        <v>1903011</v>
      </c>
      <c r="F165" t="s">
        <v>245</v>
      </c>
      <c r="G165" t="s">
        <v>161</v>
      </c>
      <c r="H165" t="s">
        <v>1</v>
      </c>
      <c r="I165" t="s">
        <v>2</v>
      </c>
      <c r="J165" t="s">
        <v>3</v>
      </c>
      <c r="K165" t="s">
        <v>162</v>
      </c>
      <c r="L165" s="1">
        <v>806324880</v>
      </c>
      <c r="M165" s="1">
        <v>161471587.37</v>
      </c>
      <c r="N165">
        <v>0</v>
      </c>
      <c r="O165">
        <v>0</v>
      </c>
      <c r="P165">
        <v>0</v>
      </c>
      <c r="Q165">
        <v>0</v>
      </c>
      <c r="R165" s="1">
        <v>967796467.37</v>
      </c>
      <c r="S165" s="1">
        <v>241652000</v>
      </c>
      <c r="T165" s="1">
        <v>195000000</v>
      </c>
      <c r="U165">
        <v>0</v>
      </c>
      <c r="V165">
        <v>0</v>
      </c>
      <c r="W165" s="1">
        <v>726144467.37</v>
      </c>
    </row>
    <row r="166" spans="1:23" x14ac:dyDescent="0.35">
      <c r="A166">
        <v>19</v>
      </c>
      <c r="B166" t="s">
        <v>243</v>
      </c>
      <c r="C166">
        <v>1903</v>
      </c>
      <c r="D166" t="s">
        <v>244</v>
      </c>
      <c r="E166">
        <v>1903011</v>
      </c>
      <c r="F166" t="s">
        <v>245</v>
      </c>
      <c r="G166" t="s">
        <v>163</v>
      </c>
      <c r="H166" t="s">
        <v>1</v>
      </c>
      <c r="I166" t="s">
        <v>2</v>
      </c>
      <c r="J166" t="s">
        <v>3</v>
      </c>
      <c r="K166" t="s">
        <v>164</v>
      </c>
      <c r="L166" s="1">
        <v>806324880</v>
      </c>
      <c r="M166" s="1">
        <v>161471587.37</v>
      </c>
      <c r="N166">
        <v>0</v>
      </c>
      <c r="O166">
        <v>0</v>
      </c>
      <c r="P166">
        <v>0</v>
      </c>
      <c r="Q166">
        <v>0</v>
      </c>
      <c r="R166" s="1">
        <v>967796467.37</v>
      </c>
      <c r="S166" s="1">
        <v>241652000</v>
      </c>
      <c r="T166" s="1">
        <v>195000000</v>
      </c>
      <c r="U166">
        <v>0</v>
      </c>
      <c r="V166">
        <v>0</v>
      </c>
      <c r="W166" s="1">
        <v>726144467.37</v>
      </c>
    </row>
    <row r="167" spans="1:23" x14ac:dyDescent="0.35">
      <c r="A167">
        <v>19</v>
      </c>
      <c r="B167" t="s">
        <v>243</v>
      </c>
      <c r="C167">
        <v>1903</v>
      </c>
      <c r="D167" t="s">
        <v>244</v>
      </c>
      <c r="E167">
        <v>1903011</v>
      </c>
      <c r="F167" t="s">
        <v>245</v>
      </c>
      <c r="G167" t="s">
        <v>222</v>
      </c>
      <c r="H167" t="s">
        <v>1</v>
      </c>
      <c r="I167" t="s">
        <v>2</v>
      </c>
      <c r="J167" t="s">
        <v>3</v>
      </c>
      <c r="K167" t="s">
        <v>223</v>
      </c>
      <c r="L167" s="1">
        <v>806324880</v>
      </c>
      <c r="M167" s="1">
        <v>161471587.37</v>
      </c>
      <c r="N167">
        <v>0</v>
      </c>
      <c r="O167">
        <v>0</v>
      </c>
      <c r="P167">
        <v>0</v>
      </c>
      <c r="Q167">
        <v>0</v>
      </c>
      <c r="R167" s="1">
        <v>967796467.37</v>
      </c>
      <c r="S167" s="1">
        <v>241652000</v>
      </c>
      <c r="T167" s="1">
        <v>195000000</v>
      </c>
      <c r="U167">
        <v>0</v>
      </c>
      <c r="V167">
        <v>0</v>
      </c>
      <c r="W167" s="1">
        <v>726144467.37</v>
      </c>
    </row>
    <row r="168" spans="1:23" x14ac:dyDescent="0.35">
      <c r="A168">
        <v>19</v>
      </c>
      <c r="B168" t="s">
        <v>243</v>
      </c>
      <c r="C168">
        <v>1903</v>
      </c>
      <c r="D168" t="s">
        <v>244</v>
      </c>
      <c r="E168">
        <v>1903011</v>
      </c>
      <c r="F168" t="s">
        <v>245</v>
      </c>
      <c r="G168" t="s">
        <v>246</v>
      </c>
      <c r="H168">
        <v>1</v>
      </c>
      <c r="I168" t="s">
        <v>225</v>
      </c>
      <c r="J168">
        <v>384</v>
      </c>
      <c r="K168" t="s">
        <v>247</v>
      </c>
      <c r="L168" s="1">
        <v>300000000</v>
      </c>
      <c r="M168">
        <v>0</v>
      </c>
      <c r="N168">
        <v>0</v>
      </c>
      <c r="O168">
        <v>0</v>
      </c>
      <c r="P168">
        <v>0</v>
      </c>
      <c r="Q168">
        <v>0</v>
      </c>
      <c r="R168" s="1">
        <v>300000000</v>
      </c>
      <c r="S168">
        <v>0</v>
      </c>
      <c r="T168">
        <v>0</v>
      </c>
      <c r="U168">
        <v>0</v>
      </c>
      <c r="V168">
        <v>0</v>
      </c>
      <c r="W168" s="1">
        <v>300000000</v>
      </c>
    </row>
    <row r="169" spans="1:23" x14ac:dyDescent="0.35">
      <c r="A169">
        <v>19</v>
      </c>
      <c r="B169" t="s">
        <v>243</v>
      </c>
      <c r="C169">
        <v>1903</v>
      </c>
      <c r="D169" t="s">
        <v>244</v>
      </c>
      <c r="E169">
        <v>1903011</v>
      </c>
      <c r="F169" t="s">
        <v>245</v>
      </c>
      <c r="G169" t="s">
        <v>248</v>
      </c>
      <c r="H169">
        <v>32</v>
      </c>
      <c r="I169" t="s">
        <v>62</v>
      </c>
      <c r="J169">
        <v>385</v>
      </c>
      <c r="K169" t="s">
        <v>247</v>
      </c>
      <c r="L169" s="1">
        <v>200000000</v>
      </c>
      <c r="M169">
        <v>0</v>
      </c>
      <c r="N169">
        <v>0</v>
      </c>
      <c r="O169">
        <v>0</v>
      </c>
      <c r="P169">
        <v>0</v>
      </c>
      <c r="Q169">
        <v>0</v>
      </c>
      <c r="R169" s="1">
        <v>200000000</v>
      </c>
      <c r="S169">
        <v>0</v>
      </c>
      <c r="T169">
        <v>0</v>
      </c>
      <c r="U169">
        <v>0</v>
      </c>
      <c r="V169">
        <v>0</v>
      </c>
      <c r="W169" s="1">
        <v>200000000</v>
      </c>
    </row>
    <row r="170" spans="1:23" x14ac:dyDescent="0.35">
      <c r="A170">
        <v>19</v>
      </c>
      <c r="B170" t="s">
        <v>243</v>
      </c>
      <c r="C170">
        <v>1903</v>
      </c>
      <c r="D170" t="s">
        <v>244</v>
      </c>
      <c r="E170">
        <v>1903011</v>
      </c>
      <c r="F170" t="s">
        <v>245</v>
      </c>
      <c r="G170" t="s">
        <v>249</v>
      </c>
      <c r="H170">
        <v>57</v>
      </c>
      <c r="I170" t="s">
        <v>250</v>
      </c>
      <c r="J170">
        <v>386</v>
      </c>
      <c r="K170" t="s">
        <v>247</v>
      </c>
      <c r="L170" s="1">
        <v>46216000</v>
      </c>
      <c r="M170">
        <v>0</v>
      </c>
      <c r="N170">
        <v>0</v>
      </c>
      <c r="O170">
        <v>0</v>
      </c>
      <c r="P170">
        <v>0</v>
      </c>
      <c r="Q170">
        <v>0</v>
      </c>
      <c r="R170" s="1">
        <v>46216000</v>
      </c>
      <c r="S170" s="1">
        <v>45000000</v>
      </c>
      <c r="T170" s="1">
        <v>45000000</v>
      </c>
      <c r="U170">
        <v>0</v>
      </c>
      <c r="V170">
        <v>0</v>
      </c>
      <c r="W170" s="1">
        <v>1216000</v>
      </c>
    </row>
    <row r="171" spans="1:23" x14ac:dyDescent="0.35">
      <c r="A171">
        <v>19</v>
      </c>
      <c r="B171" t="s">
        <v>243</v>
      </c>
      <c r="C171">
        <v>1903</v>
      </c>
      <c r="D171" t="s">
        <v>244</v>
      </c>
      <c r="E171">
        <v>1903011</v>
      </c>
      <c r="F171" t="s">
        <v>245</v>
      </c>
      <c r="G171" t="s">
        <v>251</v>
      </c>
      <c r="H171">
        <v>57</v>
      </c>
      <c r="I171" t="s">
        <v>250</v>
      </c>
      <c r="J171">
        <v>387</v>
      </c>
      <c r="K171" t="s">
        <v>247</v>
      </c>
      <c r="L171" s="1">
        <v>213456880</v>
      </c>
      <c r="M171">
        <v>0</v>
      </c>
      <c r="N171">
        <v>0</v>
      </c>
      <c r="O171">
        <v>0</v>
      </c>
      <c r="P171">
        <v>0</v>
      </c>
      <c r="Q171">
        <v>0</v>
      </c>
      <c r="R171" s="1">
        <v>213456880</v>
      </c>
      <c r="S171" s="1">
        <v>150000000</v>
      </c>
      <c r="T171" s="1">
        <v>150000000</v>
      </c>
      <c r="U171">
        <v>0</v>
      </c>
      <c r="V171">
        <v>0</v>
      </c>
      <c r="W171" s="1">
        <v>63456880</v>
      </c>
    </row>
    <row r="172" spans="1:23" x14ac:dyDescent="0.35">
      <c r="A172">
        <v>19</v>
      </c>
      <c r="B172" t="s">
        <v>243</v>
      </c>
      <c r="C172">
        <v>1903</v>
      </c>
      <c r="D172" t="s">
        <v>244</v>
      </c>
      <c r="E172">
        <v>1903011</v>
      </c>
      <c r="F172" t="s">
        <v>245</v>
      </c>
      <c r="G172" t="s">
        <v>252</v>
      </c>
      <c r="H172">
        <v>57</v>
      </c>
      <c r="I172" t="s">
        <v>250</v>
      </c>
      <c r="J172">
        <v>388</v>
      </c>
      <c r="K172" t="s">
        <v>247</v>
      </c>
      <c r="L172" s="1">
        <v>46652000</v>
      </c>
      <c r="M172">
        <v>0</v>
      </c>
      <c r="N172">
        <v>0</v>
      </c>
      <c r="O172">
        <v>0</v>
      </c>
      <c r="P172">
        <v>0</v>
      </c>
      <c r="Q172">
        <v>0</v>
      </c>
      <c r="R172" s="1">
        <v>46652000</v>
      </c>
      <c r="S172" s="1">
        <v>46652000</v>
      </c>
      <c r="T172">
        <v>0</v>
      </c>
      <c r="U172">
        <v>0</v>
      </c>
      <c r="V172">
        <v>0</v>
      </c>
      <c r="W172">
        <v>0</v>
      </c>
    </row>
    <row r="173" spans="1:23" x14ac:dyDescent="0.35">
      <c r="A173">
        <v>19</v>
      </c>
      <c r="B173" t="s">
        <v>243</v>
      </c>
      <c r="C173">
        <v>1903</v>
      </c>
      <c r="D173" t="s">
        <v>244</v>
      </c>
      <c r="E173">
        <v>1903011</v>
      </c>
      <c r="F173" t="s">
        <v>245</v>
      </c>
      <c r="G173" t="s">
        <v>253</v>
      </c>
      <c r="H173">
        <v>330</v>
      </c>
      <c r="I173" t="s">
        <v>254</v>
      </c>
      <c r="J173">
        <v>544</v>
      </c>
      <c r="K173" t="s">
        <v>247</v>
      </c>
      <c r="L173">
        <v>0</v>
      </c>
      <c r="M173" s="1">
        <v>161471587.37</v>
      </c>
      <c r="N173">
        <v>0</v>
      </c>
      <c r="O173">
        <v>0</v>
      </c>
      <c r="P173">
        <v>0</v>
      </c>
      <c r="Q173">
        <v>0</v>
      </c>
      <c r="R173" s="1">
        <v>161471587.37</v>
      </c>
      <c r="S173">
        <v>0</v>
      </c>
      <c r="T173">
        <v>0</v>
      </c>
      <c r="U173">
        <v>0</v>
      </c>
      <c r="V173">
        <v>0</v>
      </c>
      <c r="W173" s="1">
        <v>161471587.37</v>
      </c>
    </row>
    <row r="174" spans="1:23" x14ac:dyDescent="0.35">
      <c r="A174">
        <v>19</v>
      </c>
      <c r="B174" t="s">
        <v>243</v>
      </c>
      <c r="C174">
        <v>1903</v>
      </c>
      <c r="D174" t="s">
        <v>244</v>
      </c>
      <c r="E174">
        <v>1903016</v>
      </c>
      <c r="F174" t="s">
        <v>255</v>
      </c>
      <c r="G174">
        <v>2</v>
      </c>
      <c r="H174" t="s">
        <v>1</v>
      </c>
      <c r="I174" t="s">
        <v>2</v>
      </c>
      <c r="J174" t="s">
        <v>3</v>
      </c>
      <c r="K174" t="s">
        <v>48</v>
      </c>
      <c r="L174" s="1">
        <v>344995801.66000003</v>
      </c>
      <c r="M174">
        <v>0</v>
      </c>
      <c r="N174">
        <v>0</v>
      </c>
      <c r="O174">
        <v>0</v>
      </c>
      <c r="P174">
        <v>0</v>
      </c>
      <c r="Q174">
        <v>0</v>
      </c>
      <c r="R174" s="1">
        <v>344995801.66000003</v>
      </c>
      <c r="S174" s="1">
        <v>283005127.83999997</v>
      </c>
      <c r="T174" s="1">
        <v>165960000</v>
      </c>
      <c r="U174">
        <v>0</v>
      </c>
      <c r="V174">
        <v>0</v>
      </c>
      <c r="W174" s="1">
        <v>61990673.82</v>
      </c>
    </row>
    <row r="175" spans="1:23" x14ac:dyDescent="0.35">
      <c r="A175">
        <v>19</v>
      </c>
      <c r="B175" t="s">
        <v>243</v>
      </c>
      <c r="C175">
        <v>1903</v>
      </c>
      <c r="D175" t="s">
        <v>244</v>
      </c>
      <c r="E175">
        <v>1903016</v>
      </c>
      <c r="F175" t="s">
        <v>255</v>
      </c>
      <c r="G175" t="s">
        <v>49</v>
      </c>
      <c r="H175" t="s">
        <v>1</v>
      </c>
      <c r="I175" t="s">
        <v>2</v>
      </c>
      <c r="J175" t="s">
        <v>3</v>
      </c>
      <c r="K175" t="s">
        <v>50</v>
      </c>
      <c r="L175" s="1">
        <v>344995801.66000003</v>
      </c>
      <c r="M175">
        <v>0</v>
      </c>
      <c r="N175">
        <v>0</v>
      </c>
      <c r="O175">
        <v>0</v>
      </c>
      <c r="P175">
        <v>0</v>
      </c>
      <c r="Q175">
        <v>0</v>
      </c>
      <c r="R175" s="1">
        <v>344995801.66000003</v>
      </c>
      <c r="S175" s="1">
        <v>283005127.83999997</v>
      </c>
      <c r="T175" s="1">
        <v>165960000</v>
      </c>
      <c r="U175">
        <v>0</v>
      </c>
      <c r="V175">
        <v>0</v>
      </c>
      <c r="W175" s="1">
        <v>61990673.82</v>
      </c>
    </row>
    <row r="176" spans="1:23" x14ac:dyDescent="0.35">
      <c r="A176">
        <v>19</v>
      </c>
      <c r="B176" t="s">
        <v>243</v>
      </c>
      <c r="C176">
        <v>1903</v>
      </c>
      <c r="D176" t="s">
        <v>244</v>
      </c>
      <c r="E176">
        <v>1903016</v>
      </c>
      <c r="F176" t="s">
        <v>255</v>
      </c>
      <c r="G176" t="s">
        <v>159</v>
      </c>
      <c r="H176" t="s">
        <v>1</v>
      </c>
      <c r="I176" t="s">
        <v>2</v>
      </c>
      <c r="J176" t="s">
        <v>3</v>
      </c>
      <c r="K176" t="s">
        <v>160</v>
      </c>
      <c r="L176" s="1">
        <v>344995801.66000003</v>
      </c>
      <c r="M176">
        <v>0</v>
      </c>
      <c r="N176">
        <v>0</v>
      </c>
      <c r="O176">
        <v>0</v>
      </c>
      <c r="P176">
        <v>0</v>
      </c>
      <c r="Q176">
        <v>0</v>
      </c>
      <c r="R176" s="1">
        <v>344995801.66000003</v>
      </c>
      <c r="S176" s="1">
        <v>283005127.83999997</v>
      </c>
      <c r="T176" s="1">
        <v>165960000</v>
      </c>
      <c r="U176">
        <v>0</v>
      </c>
      <c r="V176">
        <v>0</v>
      </c>
      <c r="W176" s="1">
        <v>61990673.82</v>
      </c>
    </row>
    <row r="177" spans="1:23" x14ac:dyDescent="0.35">
      <c r="A177">
        <v>19</v>
      </c>
      <c r="B177" t="s">
        <v>243</v>
      </c>
      <c r="C177">
        <v>1903</v>
      </c>
      <c r="D177" t="s">
        <v>244</v>
      </c>
      <c r="E177">
        <v>1903016</v>
      </c>
      <c r="F177" t="s">
        <v>255</v>
      </c>
      <c r="G177" t="s">
        <v>161</v>
      </c>
      <c r="H177" t="s">
        <v>1</v>
      </c>
      <c r="I177" t="s">
        <v>2</v>
      </c>
      <c r="J177" t="s">
        <v>3</v>
      </c>
      <c r="K177" t="s">
        <v>162</v>
      </c>
      <c r="L177" s="1">
        <v>344995801.66000003</v>
      </c>
      <c r="M177">
        <v>0</v>
      </c>
      <c r="N177">
        <v>0</v>
      </c>
      <c r="O177">
        <v>0</v>
      </c>
      <c r="P177">
        <v>0</v>
      </c>
      <c r="Q177">
        <v>0</v>
      </c>
      <c r="R177" s="1">
        <v>344995801.66000003</v>
      </c>
      <c r="S177" s="1">
        <v>283005127.83999997</v>
      </c>
      <c r="T177" s="1">
        <v>165960000</v>
      </c>
      <c r="U177">
        <v>0</v>
      </c>
      <c r="V177">
        <v>0</v>
      </c>
      <c r="W177" s="1">
        <v>61990673.82</v>
      </c>
    </row>
    <row r="178" spans="1:23" x14ac:dyDescent="0.35">
      <c r="A178">
        <v>19</v>
      </c>
      <c r="B178" t="s">
        <v>243</v>
      </c>
      <c r="C178">
        <v>1903</v>
      </c>
      <c r="D178" t="s">
        <v>244</v>
      </c>
      <c r="E178">
        <v>1903016</v>
      </c>
      <c r="F178" t="s">
        <v>255</v>
      </c>
      <c r="G178" t="s">
        <v>163</v>
      </c>
      <c r="H178" t="s">
        <v>1</v>
      </c>
      <c r="I178" t="s">
        <v>2</v>
      </c>
      <c r="J178" t="s">
        <v>3</v>
      </c>
      <c r="K178" t="s">
        <v>164</v>
      </c>
      <c r="L178" s="1">
        <v>344995801.66000003</v>
      </c>
      <c r="M178">
        <v>0</v>
      </c>
      <c r="N178">
        <v>0</v>
      </c>
      <c r="O178">
        <v>0</v>
      </c>
      <c r="P178">
        <v>0</v>
      </c>
      <c r="Q178">
        <v>0</v>
      </c>
      <c r="R178" s="1">
        <v>344995801.66000003</v>
      </c>
      <c r="S178" s="1">
        <v>283005127.83999997</v>
      </c>
      <c r="T178" s="1">
        <v>165960000</v>
      </c>
      <c r="U178">
        <v>0</v>
      </c>
      <c r="V178">
        <v>0</v>
      </c>
      <c r="W178" s="1">
        <v>61990673.82</v>
      </c>
    </row>
    <row r="179" spans="1:23" x14ac:dyDescent="0.35">
      <c r="A179">
        <v>19</v>
      </c>
      <c r="B179" t="s">
        <v>243</v>
      </c>
      <c r="C179">
        <v>1903</v>
      </c>
      <c r="D179" t="s">
        <v>244</v>
      </c>
      <c r="E179">
        <v>1903016</v>
      </c>
      <c r="F179" t="s">
        <v>255</v>
      </c>
      <c r="G179" t="s">
        <v>222</v>
      </c>
      <c r="H179" t="s">
        <v>1</v>
      </c>
      <c r="I179" t="s">
        <v>2</v>
      </c>
      <c r="J179" t="s">
        <v>3</v>
      </c>
      <c r="K179" t="s">
        <v>223</v>
      </c>
      <c r="L179" s="1">
        <v>344995801.66000003</v>
      </c>
      <c r="M179">
        <v>0</v>
      </c>
      <c r="N179">
        <v>0</v>
      </c>
      <c r="O179">
        <v>0</v>
      </c>
      <c r="P179">
        <v>0</v>
      </c>
      <c r="Q179">
        <v>0</v>
      </c>
      <c r="R179" s="1">
        <v>344995801.66000003</v>
      </c>
      <c r="S179" s="1">
        <v>283005127.83999997</v>
      </c>
      <c r="T179" s="1">
        <v>165960000</v>
      </c>
      <c r="U179">
        <v>0</v>
      </c>
      <c r="V179">
        <v>0</v>
      </c>
      <c r="W179" s="1">
        <v>61990673.82</v>
      </c>
    </row>
    <row r="180" spans="1:23" x14ac:dyDescent="0.35">
      <c r="A180">
        <v>19</v>
      </c>
      <c r="B180" t="s">
        <v>243</v>
      </c>
      <c r="C180">
        <v>1903</v>
      </c>
      <c r="D180" t="s">
        <v>244</v>
      </c>
      <c r="E180">
        <v>1903016</v>
      </c>
      <c r="F180" t="s">
        <v>255</v>
      </c>
      <c r="G180" t="s">
        <v>256</v>
      </c>
      <c r="H180">
        <v>1</v>
      </c>
      <c r="I180" t="s">
        <v>225</v>
      </c>
      <c r="J180">
        <v>389</v>
      </c>
      <c r="K180" t="s">
        <v>257</v>
      </c>
      <c r="L180" s="1">
        <v>30000000</v>
      </c>
      <c r="M180">
        <v>0</v>
      </c>
      <c r="N180">
        <v>0</v>
      </c>
      <c r="O180">
        <v>0</v>
      </c>
      <c r="P180">
        <v>0</v>
      </c>
      <c r="Q180">
        <v>0</v>
      </c>
      <c r="R180" s="1">
        <v>30000000</v>
      </c>
      <c r="S180" s="1">
        <v>30000000</v>
      </c>
      <c r="T180" s="1">
        <v>29995388.16</v>
      </c>
      <c r="U180">
        <v>0</v>
      </c>
      <c r="V180">
        <v>0</v>
      </c>
      <c r="W180">
        <v>0</v>
      </c>
    </row>
    <row r="181" spans="1:23" x14ac:dyDescent="0.35">
      <c r="A181">
        <v>19</v>
      </c>
      <c r="B181" t="s">
        <v>243</v>
      </c>
      <c r="C181">
        <v>1903</v>
      </c>
      <c r="D181" t="s">
        <v>244</v>
      </c>
      <c r="E181">
        <v>1903016</v>
      </c>
      <c r="F181" t="s">
        <v>255</v>
      </c>
      <c r="G181" t="s">
        <v>258</v>
      </c>
      <c r="H181">
        <v>57</v>
      </c>
      <c r="I181" t="s">
        <v>250</v>
      </c>
      <c r="J181">
        <v>390</v>
      </c>
      <c r="K181" t="s">
        <v>257</v>
      </c>
      <c r="L181" s="1">
        <v>179031189.81999999</v>
      </c>
      <c r="M181">
        <v>0</v>
      </c>
      <c r="N181">
        <v>0</v>
      </c>
      <c r="O181">
        <v>0</v>
      </c>
      <c r="P181">
        <v>0</v>
      </c>
      <c r="Q181">
        <v>0</v>
      </c>
      <c r="R181" s="1">
        <v>179031189.81999999</v>
      </c>
      <c r="S181" s="1">
        <v>117040516</v>
      </c>
      <c r="T181">
        <v>0</v>
      </c>
      <c r="U181">
        <v>0</v>
      </c>
      <c r="V181">
        <v>0</v>
      </c>
      <c r="W181" s="1">
        <v>61990673.82</v>
      </c>
    </row>
    <row r="182" spans="1:23" x14ac:dyDescent="0.35">
      <c r="A182">
        <v>19</v>
      </c>
      <c r="B182" t="s">
        <v>243</v>
      </c>
      <c r="C182">
        <v>1903</v>
      </c>
      <c r="D182" t="s">
        <v>244</v>
      </c>
      <c r="E182">
        <v>1903016</v>
      </c>
      <c r="F182" t="s">
        <v>255</v>
      </c>
      <c r="G182" t="s">
        <v>259</v>
      </c>
      <c r="H182">
        <v>71</v>
      </c>
      <c r="I182" t="s">
        <v>260</v>
      </c>
      <c r="J182">
        <v>391</v>
      </c>
      <c r="K182" t="s">
        <v>257</v>
      </c>
      <c r="L182" s="1">
        <v>135964611.84</v>
      </c>
      <c r="M182">
        <v>0</v>
      </c>
      <c r="N182">
        <v>0</v>
      </c>
      <c r="O182">
        <v>0</v>
      </c>
      <c r="P182">
        <v>0</v>
      </c>
      <c r="Q182">
        <v>0</v>
      </c>
      <c r="R182" s="1">
        <v>135964611.84</v>
      </c>
      <c r="S182" s="1">
        <v>135964611.84</v>
      </c>
      <c r="T182" s="1">
        <v>135964611.84</v>
      </c>
      <c r="U182">
        <v>0</v>
      </c>
      <c r="V182">
        <v>0</v>
      </c>
      <c r="W182">
        <v>0</v>
      </c>
    </row>
    <row r="183" spans="1:23" x14ac:dyDescent="0.35">
      <c r="A183">
        <v>19</v>
      </c>
      <c r="B183" t="s">
        <v>243</v>
      </c>
      <c r="C183">
        <v>1903</v>
      </c>
      <c r="D183" t="s">
        <v>244</v>
      </c>
      <c r="E183">
        <v>1903025</v>
      </c>
      <c r="F183" t="s">
        <v>261</v>
      </c>
      <c r="G183">
        <v>2</v>
      </c>
      <c r="H183" t="s">
        <v>1</v>
      </c>
      <c r="I183" t="s">
        <v>2</v>
      </c>
      <c r="J183" t="s">
        <v>3</v>
      </c>
      <c r="K183" t="s">
        <v>48</v>
      </c>
      <c r="L183" s="1">
        <v>84366000</v>
      </c>
      <c r="M183">
        <v>0</v>
      </c>
      <c r="N183">
        <v>0</v>
      </c>
      <c r="O183">
        <v>0</v>
      </c>
      <c r="P183">
        <v>0</v>
      </c>
      <c r="Q183">
        <v>0</v>
      </c>
      <c r="R183" s="1">
        <v>84366000</v>
      </c>
      <c r="S183" s="1">
        <v>30000000</v>
      </c>
      <c r="T183" s="1">
        <v>30000000</v>
      </c>
      <c r="U183">
        <v>0</v>
      </c>
      <c r="V183">
        <v>0</v>
      </c>
      <c r="W183" s="1">
        <v>54366000</v>
      </c>
    </row>
    <row r="184" spans="1:23" x14ac:dyDescent="0.35">
      <c r="A184">
        <v>19</v>
      </c>
      <c r="B184" t="s">
        <v>243</v>
      </c>
      <c r="C184">
        <v>1903</v>
      </c>
      <c r="D184" t="s">
        <v>244</v>
      </c>
      <c r="E184">
        <v>1903025</v>
      </c>
      <c r="F184" t="s">
        <v>261</v>
      </c>
      <c r="G184" t="s">
        <v>49</v>
      </c>
      <c r="H184" t="s">
        <v>1</v>
      </c>
      <c r="I184" t="s">
        <v>2</v>
      </c>
      <c r="J184" t="s">
        <v>3</v>
      </c>
      <c r="K184" t="s">
        <v>50</v>
      </c>
      <c r="L184" s="1">
        <v>84366000</v>
      </c>
      <c r="M184">
        <v>0</v>
      </c>
      <c r="N184">
        <v>0</v>
      </c>
      <c r="O184">
        <v>0</v>
      </c>
      <c r="P184">
        <v>0</v>
      </c>
      <c r="Q184">
        <v>0</v>
      </c>
      <c r="R184" s="1">
        <v>84366000</v>
      </c>
      <c r="S184" s="1">
        <v>30000000</v>
      </c>
      <c r="T184" s="1">
        <v>30000000</v>
      </c>
      <c r="U184">
        <v>0</v>
      </c>
      <c r="V184">
        <v>0</v>
      </c>
      <c r="W184" s="1">
        <v>54366000</v>
      </c>
    </row>
    <row r="185" spans="1:23" x14ac:dyDescent="0.35">
      <c r="A185">
        <v>19</v>
      </c>
      <c r="B185" t="s">
        <v>243</v>
      </c>
      <c r="C185">
        <v>1903</v>
      </c>
      <c r="D185" t="s">
        <v>244</v>
      </c>
      <c r="E185">
        <v>1903025</v>
      </c>
      <c r="F185" t="s">
        <v>261</v>
      </c>
      <c r="G185" t="s">
        <v>159</v>
      </c>
      <c r="H185" t="s">
        <v>1</v>
      </c>
      <c r="I185" t="s">
        <v>2</v>
      </c>
      <c r="J185" t="s">
        <v>3</v>
      </c>
      <c r="K185" t="s">
        <v>160</v>
      </c>
      <c r="L185" s="1">
        <v>84366000</v>
      </c>
      <c r="M185">
        <v>0</v>
      </c>
      <c r="N185">
        <v>0</v>
      </c>
      <c r="O185">
        <v>0</v>
      </c>
      <c r="P185">
        <v>0</v>
      </c>
      <c r="Q185">
        <v>0</v>
      </c>
      <c r="R185" s="1">
        <v>84366000</v>
      </c>
      <c r="S185" s="1">
        <v>30000000</v>
      </c>
      <c r="T185" s="1">
        <v>30000000</v>
      </c>
      <c r="U185">
        <v>0</v>
      </c>
      <c r="V185">
        <v>0</v>
      </c>
      <c r="W185" s="1">
        <v>54366000</v>
      </c>
    </row>
    <row r="186" spans="1:23" x14ac:dyDescent="0.35">
      <c r="A186">
        <v>19</v>
      </c>
      <c r="B186" t="s">
        <v>243</v>
      </c>
      <c r="C186">
        <v>1903</v>
      </c>
      <c r="D186" t="s">
        <v>244</v>
      </c>
      <c r="E186">
        <v>1903025</v>
      </c>
      <c r="F186" t="s">
        <v>261</v>
      </c>
      <c r="G186" t="s">
        <v>161</v>
      </c>
      <c r="H186" t="s">
        <v>1</v>
      </c>
      <c r="I186" t="s">
        <v>2</v>
      </c>
      <c r="J186" t="s">
        <v>3</v>
      </c>
      <c r="K186" t="s">
        <v>162</v>
      </c>
      <c r="L186" s="1">
        <v>84366000</v>
      </c>
      <c r="M186">
        <v>0</v>
      </c>
      <c r="N186">
        <v>0</v>
      </c>
      <c r="O186">
        <v>0</v>
      </c>
      <c r="P186">
        <v>0</v>
      </c>
      <c r="Q186">
        <v>0</v>
      </c>
      <c r="R186" s="1">
        <v>84366000</v>
      </c>
      <c r="S186" s="1">
        <v>30000000</v>
      </c>
      <c r="T186" s="1">
        <v>30000000</v>
      </c>
      <c r="U186">
        <v>0</v>
      </c>
      <c r="V186">
        <v>0</v>
      </c>
      <c r="W186" s="1">
        <v>54366000</v>
      </c>
    </row>
    <row r="187" spans="1:23" x14ac:dyDescent="0.35">
      <c r="A187">
        <v>19</v>
      </c>
      <c r="B187" t="s">
        <v>243</v>
      </c>
      <c r="C187">
        <v>1903</v>
      </c>
      <c r="D187" t="s">
        <v>244</v>
      </c>
      <c r="E187">
        <v>1903025</v>
      </c>
      <c r="F187" t="s">
        <v>261</v>
      </c>
      <c r="G187" t="s">
        <v>163</v>
      </c>
      <c r="H187" t="s">
        <v>1</v>
      </c>
      <c r="I187" t="s">
        <v>2</v>
      </c>
      <c r="J187" t="s">
        <v>3</v>
      </c>
      <c r="K187" t="s">
        <v>164</v>
      </c>
      <c r="L187" s="1">
        <v>84366000</v>
      </c>
      <c r="M187">
        <v>0</v>
      </c>
      <c r="N187">
        <v>0</v>
      </c>
      <c r="O187">
        <v>0</v>
      </c>
      <c r="P187">
        <v>0</v>
      </c>
      <c r="Q187">
        <v>0</v>
      </c>
      <c r="R187" s="1">
        <v>84366000</v>
      </c>
      <c r="S187" s="1">
        <v>30000000</v>
      </c>
      <c r="T187" s="1">
        <v>30000000</v>
      </c>
      <c r="U187">
        <v>0</v>
      </c>
      <c r="V187">
        <v>0</v>
      </c>
      <c r="W187" s="1">
        <v>54366000</v>
      </c>
    </row>
    <row r="188" spans="1:23" x14ac:dyDescent="0.35">
      <c r="A188">
        <v>19</v>
      </c>
      <c r="B188" t="s">
        <v>243</v>
      </c>
      <c r="C188">
        <v>1903</v>
      </c>
      <c r="D188" t="s">
        <v>244</v>
      </c>
      <c r="E188">
        <v>1903025</v>
      </c>
      <c r="F188" t="s">
        <v>261</v>
      </c>
      <c r="G188" t="s">
        <v>222</v>
      </c>
      <c r="H188" t="s">
        <v>1</v>
      </c>
      <c r="I188" t="s">
        <v>2</v>
      </c>
      <c r="J188" t="s">
        <v>3</v>
      </c>
      <c r="K188" t="s">
        <v>223</v>
      </c>
      <c r="L188" s="1">
        <v>84366000</v>
      </c>
      <c r="M188">
        <v>0</v>
      </c>
      <c r="N188">
        <v>0</v>
      </c>
      <c r="O188">
        <v>0</v>
      </c>
      <c r="P188">
        <v>0</v>
      </c>
      <c r="Q188">
        <v>0</v>
      </c>
      <c r="R188" s="1">
        <v>84366000</v>
      </c>
      <c r="S188" s="1">
        <v>30000000</v>
      </c>
      <c r="T188" s="1">
        <v>30000000</v>
      </c>
      <c r="U188">
        <v>0</v>
      </c>
      <c r="V188">
        <v>0</v>
      </c>
      <c r="W188" s="1">
        <v>54366000</v>
      </c>
    </row>
    <row r="189" spans="1:23" x14ac:dyDescent="0.35">
      <c r="A189">
        <v>19</v>
      </c>
      <c r="B189" t="s">
        <v>243</v>
      </c>
      <c r="C189">
        <v>1903</v>
      </c>
      <c r="D189" t="s">
        <v>244</v>
      </c>
      <c r="E189">
        <v>1903025</v>
      </c>
      <c r="F189" t="s">
        <v>261</v>
      </c>
      <c r="G189" t="s">
        <v>262</v>
      </c>
      <c r="H189">
        <v>57</v>
      </c>
      <c r="I189" t="s">
        <v>250</v>
      </c>
      <c r="J189">
        <v>392</v>
      </c>
      <c r="K189" t="s">
        <v>263</v>
      </c>
      <c r="L189" s="1">
        <v>38150000</v>
      </c>
      <c r="M189">
        <v>0</v>
      </c>
      <c r="N189">
        <v>0</v>
      </c>
      <c r="O189">
        <v>0</v>
      </c>
      <c r="P189">
        <v>0</v>
      </c>
      <c r="Q189">
        <v>0</v>
      </c>
      <c r="R189" s="1">
        <v>38150000</v>
      </c>
      <c r="S189" s="1">
        <v>30000000</v>
      </c>
      <c r="T189" s="1">
        <v>30000000</v>
      </c>
      <c r="U189">
        <v>0</v>
      </c>
      <c r="V189">
        <v>0</v>
      </c>
      <c r="W189" s="1">
        <v>8150000</v>
      </c>
    </row>
    <row r="190" spans="1:23" x14ac:dyDescent="0.35">
      <c r="A190">
        <v>19</v>
      </c>
      <c r="B190" t="s">
        <v>243</v>
      </c>
      <c r="C190">
        <v>1903</v>
      </c>
      <c r="D190" t="s">
        <v>244</v>
      </c>
      <c r="E190">
        <v>1903025</v>
      </c>
      <c r="F190" t="s">
        <v>261</v>
      </c>
      <c r="G190" t="s">
        <v>264</v>
      </c>
      <c r="H190">
        <v>71</v>
      </c>
      <c r="I190" t="s">
        <v>260</v>
      </c>
      <c r="J190">
        <v>393</v>
      </c>
      <c r="K190" t="s">
        <v>263</v>
      </c>
      <c r="L190" s="1">
        <v>46216000</v>
      </c>
      <c r="M190">
        <v>0</v>
      </c>
      <c r="N190">
        <v>0</v>
      </c>
      <c r="O190">
        <v>0</v>
      </c>
      <c r="P190">
        <v>0</v>
      </c>
      <c r="Q190">
        <v>0</v>
      </c>
      <c r="R190" s="1">
        <v>46216000</v>
      </c>
      <c r="S190">
        <v>0</v>
      </c>
      <c r="T190">
        <v>0</v>
      </c>
      <c r="U190">
        <v>0</v>
      </c>
      <c r="V190">
        <v>0</v>
      </c>
      <c r="W190" s="1">
        <v>46216000</v>
      </c>
    </row>
    <row r="191" spans="1:23" x14ac:dyDescent="0.35">
      <c r="A191">
        <v>19</v>
      </c>
      <c r="B191" t="s">
        <v>243</v>
      </c>
      <c r="C191">
        <v>1903</v>
      </c>
      <c r="D191" t="s">
        <v>244</v>
      </c>
      <c r="E191">
        <v>1903034</v>
      </c>
      <c r="F191" t="s">
        <v>265</v>
      </c>
      <c r="G191">
        <v>2</v>
      </c>
      <c r="H191" t="s">
        <v>1</v>
      </c>
      <c r="I191" t="s">
        <v>2</v>
      </c>
      <c r="J191" t="s">
        <v>3</v>
      </c>
      <c r="K191" t="s">
        <v>48</v>
      </c>
      <c r="L191" s="1">
        <v>61421500</v>
      </c>
      <c r="M191">
        <v>0</v>
      </c>
      <c r="N191">
        <v>0</v>
      </c>
      <c r="O191">
        <v>0</v>
      </c>
      <c r="P191">
        <v>0</v>
      </c>
      <c r="Q191">
        <v>0</v>
      </c>
      <c r="R191" s="1">
        <v>61421500</v>
      </c>
      <c r="S191" s="1">
        <v>61421500</v>
      </c>
      <c r="T191" s="1">
        <v>61418000</v>
      </c>
      <c r="U191">
        <v>0</v>
      </c>
      <c r="V191">
        <v>0</v>
      </c>
      <c r="W191">
        <v>0</v>
      </c>
    </row>
    <row r="192" spans="1:23" x14ac:dyDescent="0.35">
      <c r="A192">
        <v>19</v>
      </c>
      <c r="B192" t="s">
        <v>243</v>
      </c>
      <c r="C192">
        <v>1903</v>
      </c>
      <c r="D192" t="s">
        <v>244</v>
      </c>
      <c r="E192">
        <v>1903034</v>
      </c>
      <c r="F192" t="s">
        <v>265</v>
      </c>
      <c r="G192" t="s">
        <v>49</v>
      </c>
      <c r="H192" t="s">
        <v>1</v>
      </c>
      <c r="I192" t="s">
        <v>2</v>
      </c>
      <c r="J192" t="s">
        <v>3</v>
      </c>
      <c r="K192" t="s">
        <v>50</v>
      </c>
      <c r="L192" s="1">
        <v>61421500</v>
      </c>
      <c r="M192">
        <v>0</v>
      </c>
      <c r="N192">
        <v>0</v>
      </c>
      <c r="O192">
        <v>0</v>
      </c>
      <c r="P192">
        <v>0</v>
      </c>
      <c r="Q192">
        <v>0</v>
      </c>
      <c r="R192" s="1">
        <v>61421500</v>
      </c>
      <c r="S192" s="1">
        <v>61421500</v>
      </c>
      <c r="T192" s="1">
        <v>61418000</v>
      </c>
      <c r="U192">
        <v>0</v>
      </c>
      <c r="V192">
        <v>0</v>
      </c>
      <c r="W192">
        <v>0</v>
      </c>
    </row>
    <row r="193" spans="1:23" x14ac:dyDescent="0.35">
      <c r="A193">
        <v>19</v>
      </c>
      <c r="B193" t="s">
        <v>243</v>
      </c>
      <c r="C193">
        <v>1903</v>
      </c>
      <c r="D193" t="s">
        <v>244</v>
      </c>
      <c r="E193">
        <v>1903034</v>
      </c>
      <c r="F193" t="s">
        <v>265</v>
      </c>
      <c r="G193" t="s">
        <v>159</v>
      </c>
      <c r="H193" t="s">
        <v>1</v>
      </c>
      <c r="I193" t="s">
        <v>2</v>
      </c>
      <c r="J193" t="s">
        <v>3</v>
      </c>
      <c r="K193" t="s">
        <v>160</v>
      </c>
      <c r="L193" s="1">
        <v>61421500</v>
      </c>
      <c r="M193">
        <v>0</v>
      </c>
      <c r="N193">
        <v>0</v>
      </c>
      <c r="O193">
        <v>0</v>
      </c>
      <c r="P193">
        <v>0</v>
      </c>
      <c r="Q193">
        <v>0</v>
      </c>
      <c r="R193" s="1">
        <v>61421500</v>
      </c>
      <c r="S193" s="1">
        <v>61421500</v>
      </c>
      <c r="T193" s="1">
        <v>61418000</v>
      </c>
      <c r="U193">
        <v>0</v>
      </c>
      <c r="V193">
        <v>0</v>
      </c>
      <c r="W193">
        <v>0</v>
      </c>
    </row>
    <row r="194" spans="1:23" x14ac:dyDescent="0.35">
      <c r="A194">
        <v>19</v>
      </c>
      <c r="B194" t="s">
        <v>243</v>
      </c>
      <c r="C194">
        <v>1903</v>
      </c>
      <c r="D194" t="s">
        <v>244</v>
      </c>
      <c r="E194">
        <v>1903034</v>
      </c>
      <c r="F194" t="s">
        <v>265</v>
      </c>
      <c r="G194" t="s">
        <v>161</v>
      </c>
      <c r="H194" t="s">
        <v>1</v>
      </c>
      <c r="I194" t="s">
        <v>2</v>
      </c>
      <c r="J194" t="s">
        <v>3</v>
      </c>
      <c r="K194" t="s">
        <v>162</v>
      </c>
      <c r="L194" s="1">
        <v>61421500</v>
      </c>
      <c r="M194">
        <v>0</v>
      </c>
      <c r="N194">
        <v>0</v>
      </c>
      <c r="O194">
        <v>0</v>
      </c>
      <c r="P194">
        <v>0</v>
      </c>
      <c r="Q194">
        <v>0</v>
      </c>
      <c r="R194" s="1">
        <v>61421500</v>
      </c>
      <c r="S194" s="1">
        <v>61421500</v>
      </c>
      <c r="T194" s="1">
        <v>61418000</v>
      </c>
      <c r="U194">
        <v>0</v>
      </c>
      <c r="V194">
        <v>0</v>
      </c>
      <c r="W194">
        <v>0</v>
      </c>
    </row>
    <row r="195" spans="1:23" x14ac:dyDescent="0.35">
      <c r="A195">
        <v>19</v>
      </c>
      <c r="B195" t="s">
        <v>243</v>
      </c>
      <c r="C195">
        <v>1903</v>
      </c>
      <c r="D195" t="s">
        <v>244</v>
      </c>
      <c r="E195">
        <v>1903034</v>
      </c>
      <c r="F195" t="s">
        <v>265</v>
      </c>
      <c r="G195" t="s">
        <v>163</v>
      </c>
      <c r="H195" t="s">
        <v>1</v>
      </c>
      <c r="I195" t="s">
        <v>2</v>
      </c>
      <c r="J195" t="s">
        <v>3</v>
      </c>
      <c r="K195" t="s">
        <v>164</v>
      </c>
      <c r="L195" s="1">
        <v>61421500</v>
      </c>
      <c r="M195">
        <v>0</v>
      </c>
      <c r="N195">
        <v>0</v>
      </c>
      <c r="O195">
        <v>0</v>
      </c>
      <c r="P195">
        <v>0</v>
      </c>
      <c r="Q195">
        <v>0</v>
      </c>
      <c r="R195" s="1">
        <v>61421500</v>
      </c>
      <c r="S195" s="1">
        <v>61421500</v>
      </c>
      <c r="T195" s="1">
        <v>61418000</v>
      </c>
      <c r="U195">
        <v>0</v>
      </c>
      <c r="V195">
        <v>0</v>
      </c>
      <c r="W195">
        <v>0</v>
      </c>
    </row>
    <row r="196" spans="1:23" x14ac:dyDescent="0.35">
      <c r="A196">
        <v>19</v>
      </c>
      <c r="B196" t="s">
        <v>243</v>
      </c>
      <c r="C196">
        <v>1903</v>
      </c>
      <c r="D196" t="s">
        <v>244</v>
      </c>
      <c r="E196">
        <v>1903034</v>
      </c>
      <c r="F196" t="s">
        <v>265</v>
      </c>
      <c r="G196" t="s">
        <v>222</v>
      </c>
      <c r="H196" t="s">
        <v>1</v>
      </c>
      <c r="I196" t="s">
        <v>2</v>
      </c>
      <c r="J196" t="s">
        <v>3</v>
      </c>
      <c r="K196" t="s">
        <v>223</v>
      </c>
      <c r="L196" s="1">
        <v>61421500</v>
      </c>
      <c r="M196">
        <v>0</v>
      </c>
      <c r="N196">
        <v>0</v>
      </c>
      <c r="O196">
        <v>0</v>
      </c>
      <c r="P196">
        <v>0</v>
      </c>
      <c r="Q196">
        <v>0</v>
      </c>
      <c r="R196" s="1">
        <v>61421500</v>
      </c>
      <c r="S196" s="1">
        <v>61421500</v>
      </c>
      <c r="T196" s="1">
        <v>61418000</v>
      </c>
      <c r="U196">
        <v>0</v>
      </c>
      <c r="V196">
        <v>0</v>
      </c>
      <c r="W196">
        <v>0</v>
      </c>
    </row>
    <row r="197" spans="1:23" x14ac:dyDescent="0.35">
      <c r="A197">
        <v>19</v>
      </c>
      <c r="B197" t="s">
        <v>243</v>
      </c>
      <c r="C197">
        <v>1903</v>
      </c>
      <c r="D197" t="s">
        <v>244</v>
      </c>
      <c r="E197">
        <v>1903034</v>
      </c>
      <c r="F197" t="s">
        <v>265</v>
      </c>
      <c r="G197" t="s">
        <v>266</v>
      </c>
      <c r="H197">
        <v>71</v>
      </c>
      <c r="I197" t="s">
        <v>260</v>
      </c>
      <c r="J197">
        <v>394</v>
      </c>
      <c r="K197" t="s">
        <v>267</v>
      </c>
      <c r="L197" s="1">
        <v>61421500</v>
      </c>
      <c r="M197">
        <v>0</v>
      </c>
      <c r="N197">
        <v>0</v>
      </c>
      <c r="O197">
        <v>0</v>
      </c>
      <c r="P197">
        <v>0</v>
      </c>
      <c r="Q197">
        <v>0</v>
      </c>
      <c r="R197" s="1">
        <v>61421500</v>
      </c>
      <c r="S197" s="1">
        <v>61421500</v>
      </c>
      <c r="T197" s="1">
        <v>61418000</v>
      </c>
      <c r="U197">
        <v>0</v>
      </c>
      <c r="V197">
        <v>0</v>
      </c>
      <c r="W197">
        <v>0</v>
      </c>
    </row>
    <row r="198" spans="1:23" x14ac:dyDescent="0.35">
      <c r="A198">
        <v>19</v>
      </c>
      <c r="B198" t="s">
        <v>243</v>
      </c>
      <c r="C198">
        <v>1903</v>
      </c>
      <c r="D198" t="s">
        <v>244</v>
      </c>
      <c r="E198">
        <v>1903045</v>
      </c>
      <c r="F198" t="s">
        <v>268</v>
      </c>
      <c r="G198">
        <v>2</v>
      </c>
      <c r="H198" t="s">
        <v>1</v>
      </c>
      <c r="I198" t="s">
        <v>2</v>
      </c>
      <c r="J198" t="s">
        <v>3</v>
      </c>
      <c r="K198" t="s">
        <v>48</v>
      </c>
      <c r="L198" s="1">
        <v>116630000</v>
      </c>
      <c r="M198">
        <v>0</v>
      </c>
      <c r="N198">
        <v>0</v>
      </c>
      <c r="O198">
        <v>0</v>
      </c>
      <c r="P198">
        <v>0</v>
      </c>
      <c r="Q198">
        <v>0</v>
      </c>
      <c r="R198" s="1">
        <v>116630000</v>
      </c>
      <c r="S198">
        <v>0</v>
      </c>
      <c r="T198">
        <v>0</v>
      </c>
      <c r="U198">
        <v>0</v>
      </c>
      <c r="V198">
        <v>0</v>
      </c>
      <c r="W198" s="1">
        <v>116630000</v>
      </c>
    </row>
    <row r="199" spans="1:23" x14ac:dyDescent="0.35">
      <c r="A199">
        <v>19</v>
      </c>
      <c r="B199" t="s">
        <v>243</v>
      </c>
      <c r="C199">
        <v>1903</v>
      </c>
      <c r="D199" t="s">
        <v>244</v>
      </c>
      <c r="E199">
        <v>1903045</v>
      </c>
      <c r="F199" t="s">
        <v>268</v>
      </c>
      <c r="G199" t="s">
        <v>49</v>
      </c>
      <c r="H199" t="s">
        <v>1</v>
      </c>
      <c r="I199" t="s">
        <v>2</v>
      </c>
      <c r="J199" t="s">
        <v>3</v>
      </c>
      <c r="K199" t="s">
        <v>50</v>
      </c>
      <c r="L199" s="1">
        <v>116630000</v>
      </c>
      <c r="M199">
        <v>0</v>
      </c>
      <c r="N199">
        <v>0</v>
      </c>
      <c r="O199">
        <v>0</v>
      </c>
      <c r="P199">
        <v>0</v>
      </c>
      <c r="Q199">
        <v>0</v>
      </c>
      <c r="R199" s="1">
        <v>116630000</v>
      </c>
      <c r="S199">
        <v>0</v>
      </c>
      <c r="T199">
        <v>0</v>
      </c>
      <c r="U199">
        <v>0</v>
      </c>
      <c r="V199">
        <v>0</v>
      </c>
      <c r="W199" s="1">
        <v>116630000</v>
      </c>
    </row>
    <row r="200" spans="1:23" x14ac:dyDescent="0.35">
      <c r="A200">
        <v>19</v>
      </c>
      <c r="B200" t="s">
        <v>243</v>
      </c>
      <c r="C200">
        <v>1903</v>
      </c>
      <c r="D200" t="s">
        <v>244</v>
      </c>
      <c r="E200">
        <v>1903045</v>
      </c>
      <c r="F200" t="s">
        <v>268</v>
      </c>
      <c r="G200" t="s">
        <v>159</v>
      </c>
      <c r="H200" t="s">
        <v>1</v>
      </c>
      <c r="I200" t="s">
        <v>2</v>
      </c>
      <c r="J200" t="s">
        <v>3</v>
      </c>
      <c r="K200" t="s">
        <v>160</v>
      </c>
      <c r="L200" s="1">
        <v>116630000</v>
      </c>
      <c r="M200">
        <v>0</v>
      </c>
      <c r="N200">
        <v>0</v>
      </c>
      <c r="O200">
        <v>0</v>
      </c>
      <c r="P200">
        <v>0</v>
      </c>
      <c r="Q200">
        <v>0</v>
      </c>
      <c r="R200" s="1">
        <v>116630000</v>
      </c>
      <c r="S200">
        <v>0</v>
      </c>
      <c r="T200">
        <v>0</v>
      </c>
      <c r="U200">
        <v>0</v>
      </c>
      <c r="V200">
        <v>0</v>
      </c>
      <c r="W200" s="1">
        <v>116630000</v>
      </c>
    </row>
    <row r="201" spans="1:23" x14ac:dyDescent="0.35">
      <c r="A201">
        <v>19</v>
      </c>
      <c r="B201" t="s">
        <v>243</v>
      </c>
      <c r="C201">
        <v>1903</v>
      </c>
      <c r="D201" t="s">
        <v>244</v>
      </c>
      <c r="E201">
        <v>1903045</v>
      </c>
      <c r="F201" t="s">
        <v>268</v>
      </c>
      <c r="G201" t="s">
        <v>161</v>
      </c>
      <c r="H201" t="s">
        <v>1</v>
      </c>
      <c r="I201" t="s">
        <v>2</v>
      </c>
      <c r="J201" t="s">
        <v>3</v>
      </c>
      <c r="K201" t="s">
        <v>162</v>
      </c>
      <c r="L201" s="1">
        <v>116630000</v>
      </c>
      <c r="M201">
        <v>0</v>
      </c>
      <c r="N201">
        <v>0</v>
      </c>
      <c r="O201">
        <v>0</v>
      </c>
      <c r="P201">
        <v>0</v>
      </c>
      <c r="Q201">
        <v>0</v>
      </c>
      <c r="R201" s="1">
        <v>116630000</v>
      </c>
      <c r="S201">
        <v>0</v>
      </c>
      <c r="T201">
        <v>0</v>
      </c>
      <c r="U201">
        <v>0</v>
      </c>
      <c r="V201">
        <v>0</v>
      </c>
      <c r="W201" s="1">
        <v>116630000</v>
      </c>
    </row>
    <row r="202" spans="1:23" x14ac:dyDescent="0.35">
      <c r="A202">
        <v>19</v>
      </c>
      <c r="B202" t="s">
        <v>243</v>
      </c>
      <c r="C202">
        <v>1903</v>
      </c>
      <c r="D202" t="s">
        <v>244</v>
      </c>
      <c r="E202">
        <v>1903045</v>
      </c>
      <c r="F202" t="s">
        <v>268</v>
      </c>
      <c r="G202" t="s">
        <v>163</v>
      </c>
      <c r="H202" t="s">
        <v>1</v>
      </c>
      <c r="I202" t="s">
        <v>2</v>
      </c>
      <c r="J202" t="s">
        <v>3</v>
      </c>
      <c r="K202" t="s">
        <v>164</v>
      </c>
      <c r="L202" s="1">
        <v>116630000</v>
      </c>
      <c r="M202">
        <v>0</v>
      </c>
      <c r="N202">
        <v>0</v>
      </c>
      <c r="O202">
        <v>0</v>
      </c>
      <c r="P202">
        <v>0</v>
      </c>
      <c r="Q202">
        <v>0</v>
      </c>
      <c r="R202" s="1">
        <v>116630000</v>
      </c>
      <c r="S202">
        <v>0</v>
      </c>
      <c r="T202">
        <v>0</v>
      </c>
      <c r="U202">
        <v>0</v>
      </c>
      <c r="V202">
        <v>0</v>
      </c>
      <c r="W202" s="1">
        <v>116630000</v>
      </c>
    </row>
    <row r="203" spans="1:23" x14ac:dyDescent="0.35">
      <c r="A203">
        <v>19</v>
      </c>
      <c r="B203" t="s">
        <v>243</v>
      </c>
      <c r="C203">
        <v>1903</v>
      </c>
      <c r="D203" t="s">
        <v>244</v>
      </c>
      <c r="E203">
        <v>1903045</v>
      </c>
      <c r="F203" t="s">
        <v>268</v>
      </c>
      <c r="G203" t="s">
        <v>222</v>
      </c>
      <c r="H203" t="s">
        <v>1</v>
      </c>
      <c r="I203" t="s">
        <v>2</v>
      </c>
      <c r="J203" t="s">
        <v>3</v>
      </c>
      <c r="K203" t="s">
        <v>223</v>
      </c>
      <c r="L203" s="1">
        <v>116630000</v>
      </c>
      <c r="M203">
        <v>0</v>
      </c>
      <c r="N203">
        <v>0</v>
      </c>
      <c r="O203">
        <v>0</v>
      </c>
      <c r="P203">
        <v>0</v>
      </c>
      <c r="Q203">
        <v>0</v>
      </c>
      <c r="R203" s="1">
        <v>116630000</v>
      </c>
      <c r="S203">
        <v>0</v>
      </c>
      <c r="T203">
        <v>0</v>
      </c>
      <c r="U203">
        <v>0</v>
      </c>
      <c r="V203">
        <v>0</v>
      </c>
      <c r="W203" s="1">
        <v>116630000</v>
      </c>
    </row>
    <row r="204" spans="1:23" x14ac:dyDescent="0.35">
      <c r="A204">
        <v>19</v>
      </c>
      <c r="B204" t="s">
        <v>243</v>
      </c>
      <c r="C204">
        <v>1903</v>
      </c>
      <c r="D204" t="s">
        <v>244</v>
      </c>
      <c r="E204">
        <v>1903045</v>
      </c>
      <c r="F204" t="s">
        <v>268</v>
      </c>
      <c r="G204" t="s">
        <v>269</v>
      </c>
      <c r="H204">
        <v>71</v>
      </c>
      <c r="I204" t="s">
        <v>260</v>
      </c>
      <c r="J204">
        <v>395</v>
      </c>
      <c r="K204" t="s">
        <v>270</v>
      </c>
      <c r="L204" s="1">
        <v>116630000</v>
      </c>
      <c r="M204">
        <v>0</v>
      </c>
      <c r="N204">
        <v>0</v>
      </c>
      <c r="O204">
        <v>0</v>
      </c>
      <c r="P204">
        <v>0</v>
      </c>
      <c r="Q204">
        <v>0</v>
      </c>
      <c r="R204" s="1">
        <v>116630000</v>
      </c>
      <c r="S204">
        <v>0</v>
      </c>
      <c r="T204">
        <v>0</v>
      </c>
      <c r="U204">
        <v>0</v>
      </c>
      <c r="V204">
        <v>0</v>
      </c>
      <c r="W204" s="1">
        <v>116630000</v>
      </c>
    </row>
    <row r="205" spans="1:23" x14ac:dyDescent="0.35">
      <c r="A205">
        <v>19</v>
      </c>
      <c r="B205" t="s">
        <v>243</v>
      </c>
      <c r="C205">
        <v>1905</v>
      </c>
      <c r="D205" t="s">
        <v>271</v>
      </c>
      <c r="E205">
        <v>1905005</v>
      </c>
      <c r="F205" t="s">
        <v>272</v>
      </c>
      <c r="G205">
        <v>2</v>
      </c>
      <c r="H205" t="s">
        <v>1</v>
      </c>
      <c r="I205" t="s">
        <v>2</v>
      </c>
      <c r="J205" t="s">
        <v>3</v>
      </c>
      <c r="K205" t="s">
        <v>48</v>
      </c>
      <c r="L205" s="1">
        <v>330400000</v>
      </c>
      <c r="M205">
        <v>0</v>
      </c>
      <c r="N205">
        <v>0</v>
      </c>
      <c r="O205">
        <v>0</v>
      </c>
      <c r="P205">
        <v>0</v>
      </c>
      <c r="Q205">
        <v>0</v>
      </c>
      <c r="R205" s="1">
        <v>330400000</v>
      </c>
      <c r="S205" s="1">
        <v>330400000</v>
      </c>
      <c r="T205" s="1">
        <v>288400000</v>
      </c>
      <c r="U205">
        <v>0</v>
      </c>
      <c r="V205">
        <v>0</v>
      </c>
      <c r="W205">
        <v>0</v>
      </c>
    </row>
    <row r="206" spans="1:23" x14ac:dyDescent="0.35">
      <c r="A206">
        <v>19</v>
      </c>
      <c r="B206" t="s">
        <v>243</v>
      </c>
      <c r="C206">
        <v>1905</v>
      </c>
      <c r="D206" t="s">
        <v>271</v>
      </c>
      <c r="E206">
        <v>1905005</v>
      </c>
      <c r="F206" t="s">
        <v>272</v>
      </c>
      <c r="G206" t="s">
        <v>49</v>
      </c>
      <c r="H206" t="s">
        <v>1</v>
      </c>
      <c r="I206" t="s">
        <v>2</v>
      </c>
      <c r="J206" t="s">
        <v>3</v>
      </c>
      <c r="K206" t="s">
        <v>50</v>
      </c>
      <c r="L206" s="1">
        <v>330400000</v>
      </c>
      <c r="M206">
        <v>0</v>
      </c>
      <c r="N206">
        <v>0</v>
      </c>
      <c r="O206">
        <v>0</v>
      </c>
      <c r="P206">
        <v>0</v>
      </c>
      <c r="Q206">
        <v>0</v>
      </c>
      <c r="R206" s="1">
        <v>330400000</v>
      </c>
      <c r="S206" s="1">
        <v>330400000</v>
      </c>
      <c r="T206" s="1">
        <v>288400000</v>
      </c>
      <c r="U206">
        <v>0</v>
      </c>
      <c r="V206">
        <v>0</v>
      </c>
      <c r="W206">
        <v>0</v>
      </c>
    </row>
    <row r="207" spans="1:23" x14ac:dyDescent="0.35">
      <c r="A207">
        <v>19</v>
      </c>
      <c r="B207" t="s">
        <v>243</v>
      </c>
      <c r="C207">
        <v>1905</v>
      </c>
      <c r="D207" t="s">
        <v>271</v>
      </c>
      <c r="E207">
        <v>1905005</v>
      </c>
      <c r="F207" t="s">
        <v>272</v>
      </c>
      <c r="G207" t="s">
        <v>159</v>
      </c>
      <c r="H207" t="s">
        <v>1</v>
      </c>
      <c r="I207" t="s">
        <v>2</v>
      </c>
      <c r="J207" t="s">
        <v>3</v>
      </c>
      <c r="K207" t="s">
        <v>160</v>
      </c>
      <c r="L207" s="1">
        <v>330400000</v>
      </c>
      <c r="M207">
        <v>0</v>
      </c>
      <c r="N207">
        <v>0</v>
      </c>
      <c r="O207">
        <v>0</v>
      </c>
      <c r="P207">
        <v>0</v>
      </c>
      <c r="Q207">
        <v>0</v>
      </c>
      <c r="R207" s="1">
        <v>330400000</v>
      </c>
      <c r="S207" s="1">
        <v>330400000</v>
      </c>
      <c r="T207" s="1">
        <v>288400000</v>
      </c>
      <c r="U207">
        <v>0</v>
      </c>
      <c r="V207">
        <v>0</v>
      </c>
      <c r="W207">
        <v>0</v>
      </c>
    </row>
    <row r="208" spans="1:23" x14ac:dyDescent="0.35">
      <c r="A208">
        <v>19</v>
      </c>
      <c r="B208" t="s">
        <v>243</v>
      </c>
      <c r="C208">
        <v>1905</v>
      </c>
      <c r="D208" t="s">
        <v>271</v>
      </c>
      <c r="E208">
        <v>1905005</v>
      </c>
      <c r="F208" t="s">
        <v>272</v>
      </c>
      <c r="G208" t="s">
        <v>161</v>
      </c>
      <c r="H208" t="s">
        <v>1</v>
      </c>
      <c r="I208" t="s">
        <v>2</v>
      </c>
      <c r="J208" t="s">
        <v>3</v>
      </c>
      <c r="K208" t="s">
        <v>162</v>
      </c>
      <c r="L208" s="1">
        <v>330400000</v>
      </c>
      <c r="M208">
        <v>0</v>
      </c>
      <c r="N208">
        <v>0</v>
      </c>
      <c r="O208">
        <v>0</v>
      </c>
      <c r="P208">
        <v>0</v>
      </c>
      <c r="Q208">
        <v>0</v>
      </c>
      <c r="R208" s="1">
        <v>330400000</v>
      </c>
      <c r="S208" s="1">
        <v>330400000</v>
      </c>
      <c r="T208" s="1">
        <v>288400000</v>
      </c>
      <c r="U208">
        <v>0</v>
      </c>
      <c r="V208">
        <v>0</v>
      </c>
      <c r="W208">
        <v>0</v>
      </c>
    </row>
    <row r="209" spans="1:23" x14ac:dyDescent="0.35">
      <c r="A209">
        <v>19</v>
      </c>
      <c r="B209" t="s">
        <v>243</v>
      </c>
      <c r="C209">
        <v>1905</v>
      </c>
      <c r="D209" t="s">
        <v>271</v>
      </c>
      <c r="E209">
        <v>1905005</v>
      </c>
      <c r="F209" t="s">
        <v>272</v>
      </c>
      <c r="G209" t="s">
        <v>163</v>
      </c>
      <c r="H209" t="s">
        <v>1</v>
      </c>
      <c r="I209" t="s">
        <v>2</v>
      </c>
      <c r="J209" t="s">
        <v>3</v>
      </c>
      <c r="K209" t="s">
        <v>164</v>
      </c>
      <c r="L209" s="1">
        <v>330400000</v>
      </c>
      <c r="M209">
        <v>0</v>
      </c>
      <c r="N209">
        <v>0</v>
      </c>
      <c r="O209">
        <v>0</v>
      </c>
      <c r="P209">
        <v>0</v>
      </c>
      <c r="Q209">
        <v>0</v>
      </c>
      <c r="R209" s="1">
        <v>330400000</v>
      </c>
      <c r="S209" s="1">
        <v>330400000</v>
      </c>
      <c r="T209" s="1">
        <v>288400000</v>
      </c>
      <c r="U209">
        <v>0</v>
      </c>
      <c r="V209">
        <v>0</v>
      </c>
      <c r="W209">
        <v>0</v>
      </c>
    </row>
    <row r="210" spans="1:23" x14ac:dyDescent="0.35">
      <c r="A210">
        <v>19</v>
      </c>
      <c r="B210" t="s">
        <v>243</v>
      </c>
      <c r="C210">
        <v>1905</v>
      </c>
      <c r="D210" t="s">
        <v>271</v>
      </c>
      <c r="E210">
        <v>1905005</v>
      </c>
      <c r="F210" t="s">
        <v>272</v>
      </c>
      <c r="G210" t="s">
        <v>222</v>
      </c>
      <c r="H210" t="s">
        <v>1</v>
      </c>
      <c r="I210" t="s">
        <v>2</v>
      </c>
      <c r="J210" t="s">
        <v>3</v>
      </c>
      <c r="K210" t="s">
        <v>223</v>
      </c>
      <c r="L210" s="1">
        <v>330400000</v>
      </c>
      <c r="M210">
        <v>0</v>
      </c>
      <c r="N210">
        <v>0</v>
      </c>
      <c r="O210">
        <v>0</v>
      </c>
      <c r="P210">
        <v>0</v>
      </c>
      <c r="Q210">
        <v>0</v>
      </c>
      <c r="R210" s="1">
        <v>330400000</v>
      </c>
      <c r="S210" s="1">
        <v>330400000</v>
      </c>
      <c r="T210" s="1">
        <v>288400000</v>
      </c>
      <c r="U210">
        <v>0</v>
      </c>
      <c r="V210">
        <v>0</v>
      </c>
      <c r="W210">
        <v>0</v>
      </c>
    </row>
    <row r="211" spans="1:23" x14ac:dyDescent="0.35">
      <c r="A211">
        <v>19</v>
      </c>
      <c r="B211" t="s">
        <v>243</v>
      </c>
      <c r="C211">
        <v>1905</v>
      </c>
      <c r="D211" t="s">
        <v>271</v>
      </c>
      <c r="E211">
        <v>1905005</v>
      </c>
      <c r="F211" t="s">
        <v>272</v>
      </c>
      <c r="G211" t="s">
        <v>273</v>
      </c>
      <c r="H211">
        <v>1</v>
      </c>
      <c r="I211" t="s">
        <v>225</v>
      </c>
      <c r="J211">
        <v>396</v>
      </c>
      <c r="K211" t="s">
        <v>274</v>
      </c>
      <c r="L211" s="1">
        <v>330400000</v>
      </c>
      <c r="M211">
        <v>0</v>
      </c>
      <c r="N211">
        <v>0</v>
      </c>
      <c r="O211">
        <v>0</v>
      </c>
      <c r="P211">
        <v>0</v>
      </c>
      <c r="Q211">
        <v>0</v>
      </c>
      <c r="R211" s="1">
        <v>330400000</v>
      </c>
      <c r="S211" s="1">
        <v>330400000</v>
      </c>
      <c r="T211" s="1">
        <v>288400000</v>
      </c>
      <c r="U211">
        <v>0</v>
      </c>
      <c r="V211">
        <v>0</v>
      </c>
      <c r="W211">
        <v>0</v>
      </c>
    </row>
    <row r="212" spans="1:23" x14ac:dyDescent="0.35">
      <c r="A212">
        <v>19</v>
      </c>
      <c r="B212" t="s">
        <v>243</v>
      </c>
      <c r="C212">
        <v>1905</v>
      </c>
      <c r="D212" t="s">
        <v>271</v>
      </c>
      <c r="E212">
        <v>1905019</v>
      </c>
      <c r="F212" t="s">
        <v>275</v>
      </c>
      <c r="G212">
        <v>2</v>
      </c>
      <c r="H212" t="s">
        <v>1</v>
      </c>
      <c r="I212" t="s">
        <v>2</v>
      </c>
      <c r="J212" t="s">
        <v>3</v>
      </c>
      <c r="K212" t="s">
        <v>48</v>
      </c>
      <c r="L212" s="1">
        <v>117845786</v>
      </c>
      <c r="M212">
        <v>0</v>
      </c>
      <c r="N212">
        <v>0</v>
      </c>
      <c r="O212">
        <v>0</v>
      </c>
      <c r="P212">
        <v>0</v>
      </c>
      <c r="Q212">
        <v>0</v>
      </c>
      <c r="R212" s="1">
        <v>117845786</v>
      </c>
      <c r="S212">
        <v>0</v>
      </c>
      <c r="T212">
        <v>0</v>
      </c>
      <c r="U212">
        <v>0</v>
      </c>
      <c r="V212">
        <v>0</v>
      </c>
      <c r="W212" s="1">
        <v>117845786</v>
      </c>
    </row>
    <row r="213" spans="1:23" x14ac:dyDescent="0.35">
      <c r="A213">
        <v>19</v>
      </c>
      <c r="B213" t="s">
        <v>243</v>
      </c>
      <c r="C213">
        <v>1905</v>
      </c>
      <c r="D213" t="s">
        <v>271</v>
      </c>
      <c r="E213">
        <v>1905019</v>
      </c>
      <c r="F213" t="s">
        <v>275</v>
      </c>
      <c r="G213" t="s">
        <v>49</v>
      </c>
      <c r="H213" t="s">
        <v>1</v>
      </c>
      <c r="I213" t="s">
        <v>2</v>
      </c>
      <c r="J213" t="s">
        <v>3</v>
      </c>
      <c r="K213" t="s">
        <v>50</v>
      </c>
      <c r="L213" s="1">
        <v>117845786</v>
      </c>
      <c r="M213">
        <v>0</v>
      </c>
      <c r="N213">
        <v>0</v>
      </c>
      <c r="O213">
        <v>0</v>
      </c>
      <c r="P213">
        <v>0</v>
      </c>
      <c r="Q213">
        <v>0</v>
      </c>
      <c r="R213" s="1">
        <v>117845786</v>
      </c>
      <c r="S213">
        <v>0</v>
      </c>
      <c r="T213">
        <v>0</v>
      </c>
      <c r="U213">
        <v>0</v>
      </c>
      <c r="V213">
        <v>0</v>
      </c>
      <c r="W213" s="1">
        <v>117845786</v>
      </c>
    </row>
    <row r="214" spans="1:23" x14ac:dyDescent="0.35">
      <c r="A214">
        <v>19</v>
      </c>
      <c r="B214" t="s">
        <v>243</v>
      </c>
      <c r="C214">
        <v>1905</v>
      </c>
      <c r="D214" t="s">
        <v>271</v>
      </c>
      <c r="E214">
        <v>1905019</v>
      </c>
      <c r="F214" t="s">
        <v>275</v>
      </c>
      <c r="G214" t="s">
        <v>159</v>
      </c>
      <c r="H214" t="s">
        <v>1</v>
      </c>
      <c r="I214" t="s">
        <v>2</v>
      </c>
      <c r="J214" t="s">
        <v>3</v>
      </c>
      <c r="K214" t="s">
        <v>160</v>
      </c>
      <c r="L214" s="1">
        <v>117845786</v>
      </c>
      <c r="M214">
        <v>0</v>
      </c>
      <c r="N214">
        <v>0</v>
      </c>
      <c r="O214">
        <v>0</v>
      </c>
      <c r="P214">
        <v>0</v>
      </c>
      <c r="Q214">
        <v>0</v>
      </c>
      <c r="R214" s="1">
        <v>117845786</v>
      </c>
      <c r="S214">
        <v>0</v>
      </c>
      <c r="T214">
        <v>0</v>
      </c>
      <c r="U214">
        <v>0</v>
      </c>
      <c r="V214">
        <v>0</v>
      </c>
      <c r="W214" s="1">
        <v>117845786</v>
      </c>
    </row>
    <row r="215" spans="1:23" x14ac:dyDescent="0.35">
      <c r="A215">
        <v>19</v>
      </c>
      <c r="B215" t="s">
        <v>243</v>
      </c>
      <c r="C215">
        <v>1905</v>
      </c>
      <c r="D215" t="s">
        <v>271</v>
      </c>
      <c r="E215">
        <v>1905019</v>
      </c>
      <c r="F215" t="s">
        <v>275</v>
      </c>
      <c r="G215" t="s">
        <v>161</v>
      </c>
      <c r="H215" t="s">
        <v>1</v>
      </c>
      <c r="I215" t="s">
        <v>2</v>
      </c>
      <c r="J215" t="s">
        <v>3</v>
      </c>
      <c r="K215" t="s">
        <v>162</v>
      </c>
      <c r="L215" s="1">
        <v>117845786</v>
      </c>
      <c r="M215">
        <v>0</v>
      </c>
      <c r="N215">
        <v>0</v>
      </c>
      <c r="O215">
        <v>0</v>
      </c>
      <c r="P215">
        <v>0</v>
      </c>
      <c r="Q215">
        <v>0</v>
      </c>
      <c r="R215" s="1">
        <v>117845786</v>
      </c>
      <c r="S215">
        <v>0</v>
      </c>
      <c r="T215">
        <v>0</v>
      </c>
      <c r="U215">
        <v>0</v>
      </c>
      <c r="V215">
        <v>0</v>
      </c>
      <c r="W215" s="1">
        <v>117845786</v>
      </c>
    </row>
    <row r="216" spans="1:23" x14ac:dyDescent="0.35">
      <c r="A216">
        <v>19</v>
      </c>
      <c r="B216" t="s">
        <v>243</v>
      </c>
      <c r="C216">
        <v>1905</v>
      </c>
      <c r="D216" t="s">
        <v>271</v>
      </c>
      <c r="E216">
        <v>1905019</v>
      </c>
      <c r="F216" t="s">
        <v>275</v>
      </c>
      <c r="G216" t="s">
        <v>163</v>
      </c>
      <c r="H216" t="s">
        <v>1</v>
      </c>
      <c r="I216" t="s">
        <v>2</v>
      </c>
      <c r="J216" t="s">
        <v>3</v>
      </c>
      <c r="K216" t="s">
        <v>164</v>
      </c>
      <c r="L216" s="1">
        <v>117845786</v>
      </c>
      <c r="M216">
        <v>0</v>
      </c>
      <c r="N216">
        <v>0</v>
      </c>
      <c r="O216">
        <v>0</v>
      </c>
      <c r="P216">
        <v>0</v>
      </c>
      <c r="Q216">
        <v>0</v>
      </c>
      <c r="R216" s="1">
        <v>117845786</v>
      </c>
      <c r="S216">
        <v>0</v>
      </c>
      <c r="T216">
        <v>0</v>
      </c>
      <c r="U216">
        <v>0</v>
      </c>
      <c r="V216">
        <v>0</v>
      </c>
      <c r="W216" s="1">
        <v>117845786</v>
      </c>
    </row>
    <row r="217" spans="1:23" x14ac:dyDescent="0.35">
      <c r="A217">
        <v>19</v>
      </c>
      <c r="B217" t="s">
        <v>243</v>
      </c>
      <c r="C217">
        <v>1905</v>
      </c>
      <c r="D217" t="s">
        <v>271</v>
      </c>
      <c r="E217">
        <v>1905019</v>
      </c>
      <c r="F217" t="s">
        <v>275</v>
      </c>
      <c r="G217" t="s">
        <v>222</v>
      </c>
      <c r="H217" t="s">
        <v>1</v>
      </c>
      <c r="I217" t="s">
        <v>2</v>
      </c>
      <c r="J217" t="s">
        <v>3</v>
      </c>
      <c r="K217" t="s">
        <v>223</v>
      </c>
      <c r="L217" s="1">
        <v>117845786</v>
      </c>
      <c r="M217">
        <v>0</v>
      </c>
      <c r="N217">
        <v>0</v>
      </c>
      <c r="O217">
        <v>0</v>
      </c>
      <c r="P217">
        <v>0</v>
      </c>
      <c r="Q217">
        <v>0</v>
      </c>
      <c r="R217" s="1">
        <v>117845786</v>
      </c>
      <c r="S217">
        <v>0</v>
      </c>
      <c r="T217">
        <v>0</v>
      </c>
      <c r="U217">
        <v>0</v>
      </c>
      <c r="V217">
        <v>0</v>
      </c>
      <c r="W217" s="1">
        <v>117845786</v>
      </c>
    </row>
    <row r="218" spans="1:23" x14ac:dyDescent="0.35">
      <c r="A218">
        <v>19</v>
      </c>
      <c r="B218" t="s">
        <v>243</v>
      </c>
      <c r="C218">
        <v>1905</v>
      </c>
      <c r="D218" t="s">
        <v>271</v>
      </c>
      <c r="E218">
        <v>1905019</v>
      </c>
      <c r="F218" t="s">
        <v>275</v>
      </c>
      <c r="G218" t="s">
        <v>276</v>
      </c>
      <c r="H218">
        <v>57</v>
      </c>
      <c r="I218" t="s">
        <v>250</v>
      </c>
      <c r="J218">
        <v>397</v>
      </c>
      <c r="K218" t="s">
        <v>277</v>
      </c>
      <c r="L218" s="1">
        <v>117845786</v>
      </c>
      <c r="M218">
        <v>0</v>
      </c>
      <c r="N218">
        <v>0</v>
      </c>
      <c r="O218">
        <v>0</v>
      </c>
      <c r="P218">
        <v>0</v>
      </c>
      <c r="Q218">
        <v>0</v>
      </c>
      <c r="R218" s="1">
        <v>117845786</v>
      </c>
      <c r="S218">
        <v>0</v>
      </c>
      <c r="T218">
        <v>0</v>
      </c>
      <c r="U218">
        <v>0</v>
      </c>
      <c r="V218">
        <v>0</v>
      </c>
      <c r="W218" s="1">
        <v>117845786</v>
      </c>
    </row>
    <row r="219" spans="1:23" x14ac:dyDescent="0.35">
      <c r="A219">
        <v>19</v>
      </c>
      <c r="B219" t="s">
        <v>243</v>
      </c>
      <c r="C219">
        <v>1905</v>
      </c>
      <c r="D219" t="s">
        <v>271</v>
      </c>
      <c r="E219">
        <v>1905021</v>
      </c>
      <c r="F219" t="s">
        <v>278</v>
      </c>
      <c r="G219">
        <v>2</v>
      </c>
      <c r="H219" t="s">
        <v>1</v>
      </c>
      <c r="I219" t="s">
        <v>2</v>
      </c>
      <c r="J219" t="s">
        <v>3</v>
      </c>
      <c r="K219" t="s">
        <v>48</v>
      </c>
      <c r="L219" s="1">
        <v>142185496.75999999</v>
      </c>
      <c r="M219">
        <v>0</v>
      </c>
      <c r="N219">
        <v>0</v>
      </c>
      <c r="O219">
        <v>0</v>
      </c>
      <c r="P219">
        <v>0</v>
      </c>
      <c r="Q219">
        <v>0</v>
      </c>
      <c r="R219" s="1">
        <v>142185496.75999999</v>
      </c>
      <c r="S219" s="1">
        <v>138104448.34</v>
      </c>
      <c r="T219">
        <v>0</v>
      </c>
      <c r="U219">
        <v>0</v>
      </c>
      <c r="V219">
        <v>0</v>
      </c>
      <c r="W219" s="1">
        <v>4081048.42</v>
      </c>
    </row>
    <row r="220" spans="1:23" x14ac:dyDescent="0.35">
      <c r="A220">
        <v>19</v>
      </c>
      <c r="B220" t="s">
        <v>243</v>
      </c>
      <c r="C220">
        <v>1905</v>
      </c>
      <c r="D220" t="s">
        <v>271</v>
      </c>
      <c r="E220">
        <v>1905021</v>
      </c>
      <c r="F220" t="s">
        <v>278</v>
      </c>
      <c r="G220" t="s">
        <v>49</v>
      </c>
      <c r="H220" t="s">
        <v>1</v>
      </c>
      <c r="I220" t="s">
        <v>2</v>
      </c>
      <c r="J220" t="s">
        <v>3</v>
      </c>
      <c r="K220" t="s">
        <v>50</v>
      </c>
      <c r="L220" s="1">
        <v>142185496.75999999</v>
      </c>
      <c r="M220">
        <v>0</v>
      </c>
      <c r="N220">
        <v>0</v>
      </c>
      <c r="O220">
        <v>0</v>
      </c>
      <c r="P220">
        <v>0</v>
      </c>
      <c r="Q220">
        <v>0</v>
      </c>
      <c r="R220" s="1">
        <v>142185496.75999999</v>
      </c>
      <c r="S220" s="1">
        <v>138104448.34</v>
      </c>
      <c r="T220">
        <v>0</v>
      </c>
      <c r="U220">
        <v>0</v>
      </c>
      <c r="V220">
        <v>0</v>
      </c>
      <c r="W220" s="1">
        <v>4081048.42</v>
      </c>
    </row>
    <row r="221" spans="1:23" x14ac:dyDescent="0.35">
      <c r="A221">
        <v>19</v>
      </c>
      <c r="B221" t="s">
        <v>243</v>
      </c>
      <c r="C221">
        <v>1905</v>
      </c>
      <c r="D221" t="s">
        <v>271</v>
      </c>
      <c r="E221">
        <v>1905021</v>
      </c>
      <c r="F221" t="s">
        <v>278</v>
      </c>
      <c r="G221" t="s">
        <v>159</v>
      </c>
      <c r="H221" t="s">
        <v>1</v>
      </c>
      <c r="I221" t="s">
        <v>2</v>
      </c>
      <c r="J221" t="s">
        <v>3</v>
      </c>
      <c r="K221" t="s">
        <v>160</v>
      </c>
      <c r="L221" s="1">
        <v>142185496.75999999</v>
      </c>
      <c r="M221">
        <v>0</v>
      </c>
      <c r="N221">
        <v>0</v>
      </c>
      <c r="O221">
        <v>0</v>
      </c>
      <c r="P221">
        <v>0</v>
      </c>
      <c r="Q221">
        <v>0</v>
      </c>
      <c r="R221" s="1">
        <v>142185496.75999999</v>
      </c>
      <c r="S221" s="1">
        <v>138104448.34</v>
      </c>
      <c r="T221">
        <v>0</v>
      </c>
      <c r="U221">
        <v>0</v>
      </c>
      <c r="V221">
        <v>0</v>
      </c>
      <c r="W221" s="1">
        <v>4081048.42</v>
      </c>
    </row>
    <row r="222" spans="1:23" x14ac:dyDescent="0.35">
      <c r="A222">
        <v>19</v>
      </c>
      <c r="B222" t="s">
        <v>243</v>
      </c>
      <c r="C222">
        <v>1905</v>
      </c>
      <c r="D222" t="s">
        <v>271</v>
      </c>
      <c r="E222">
        <v>1905021</v>
      </c>
      <c r="F222" t="s">
        <v>278</v>
      </c>
      <c r="G222" t="s">
        <v>161</v>
      </c>
      <c r="H222" t="s">
        <v>1</v>
      </c>
      <c r="I222" t="s">
        <v>2</v>
      </c>
      <c r="J222" t="s">
        <v>3</v>
      </c>
      <c r="K222" t="s">
        <v>162</v>
      </c>
      <c r="L222" s="1">
        <v>142185496.75999999</v>
      </c>
      <c r="M222">
        <v>0</v>
      </c>
      <c r="N222">
        <v>0</v>
      </c>
      <c r="O222">
        <v>0</v>
      </c>
      <c r="P222">
        <v>0</v>
      </c>
      <c r="Q222">
        <v>0</v>
      </c>
      <c r="R222" s="1">
        <v>142185496.75999999</v>
      </c>
      <c r="S222" s="1">
        <v>138104448.34</v>
      </c>
      <c r="T222">
        <v>0</v>
      </c>
      <c r="U222">
        <v>0</v>
      </c>
      <c r="V222">
        <v>0</v>
      </c>
      <c r="W222" s="1">
        <v>4081048.42</v>
      </c>
    </row>
    <row r="223" spans="1:23" x14ac:dyDescent="0.35">
      <c r="A223">
        <v>19</v>
      </c>
      <c r="B223" t="s">
        <v>243</v>
      </c>
      <c r="C223">
        <v>1905</v>
      </c>
      <c r="D223" t="s">
        <v>271</v>
      </c>
      <c r="E223">
        <v>1905021</v>
      </c>
      <c r="F223" t="s">
        <v>278</v>
      </c>
      <c r="G223" t="s">
        <v>163</v>
      </c>
      <c r="H223" t="s">
        <v>1</v>
      </c>
      <c r="I223" t="s">
        <v>2</v>
      </c>
      <c r="J223" t="s">
        <v>3</v>
      </c>
      <c r="K223" t="s">
        <v>164</v>
      </c>
      <c r="L223" s="1">
        <v>142185496.75999999</v>
      </c>
      <c r="M223">
        <v>0</v>
      </c>
      <c r="N223">
        <v>0</v>
      </c>
      <c r="O223">
        <v>0</v>
      </c>
      <c r="P223">
        <v>0</v>
      </c>
      <c r="Q223">
        <v>0</v>
      </c>
      <c r="R223" s="1">
        <v>142185496.75999999</v>
      </c>
      <c r="S223" s="1">
        <v>138104448.34</v>
      </c>
      <c r="T223">
        <v>0</v>
      </c>
      <c r="U223">
        <v>0</v>
      </c>
      <c r="V223">
        <v>0</v>
      </c>
      <c r="W223" s="1">
        <v>4081048.42</v>
      </c>
    </row>
    <row r="224" spans="1:23" x14ac:dyDescent="0.35">
      <c r="A224">
        <v>19</v>
      </c>
      <c r="B224" t="s">
        <v>243</v>
      </c>
      <c r="C224">
        <v>1905</v>
      </c>
      <c r="D224" t="s">
        <v>271</v>
      </c>
      <c r="E224">
        <v>1905021</v>
      </c>
      <c r="F224" t="s">
        <v>278</v>
      </c>
      <c r="G224" t="s">
        <v>222</v>
      </c>
      <c r="H224" t="s">
        <v>1</v>
      </c>
      <c r="I224" t="s">
        <v>2</v>
      </c>
      <c r="J224" t="s">
        <v>3</v>
      </c>
      <c r="K224" t="s">
        <v>223</v>
      </c>
      <c r="L224" s="1">
        <v>142185496.75999999</v>
      </c>
      <c r="M224">
        <v>0</v>
      </c>
      <c r="N224">
        <v>0</v>
      </c>
      <c r="O224">
        <v>0</v>
      </c>
      <c r="P224">
        <v>0</v>
      </c>
      <c r="Q224">
        <v>0</v>
      </c>
      <c r="R224" s="1">
        <v>142185496.75999999</v>
      </c>
      <c r="S224" s="1">
        <v>138104448.34</v>
      </c>
      <c r="T224">
        <v>0</v>
      </c>
      <c r="U224">
        <v>0</v>
      </c>
      <c r="V224">
        <v>0</v>
      </c>
      <c r="W224" s="1">
        <v>4081048.42</v>
      </c>
    </row>
    <row r="225" spans="1:23" x14ac:dyDescent="0.35">
      <c r="A225">
        <v>19</v>
      </c>
      <c r="B225" t="s">
        <v>243</v>
      </c>
      <c r="C225">
        <v>1905</v>
      </c>
      <c r="D225" t="s">
        <v>271</v>
      </c>
      <c r="E225">
        <v>1905021</v>
      </c>
      <c r="F225" t="s">
        <v>278</v>
      </c>
      <c r="G225" t="s">
        <v>279</v>
      </c>
      <c r="H225">
        <v>57</v>
      </c>
      <c r="I225" t="s">
        <v>250</v>
      </c>
      <c r="J225">
        <v>398</v>
      </c>
      <c r="K225" t="s">
        <v>280</v>
      </c>
      <c r="L225" s="1">
        <v>122138576.55</v>
      </c>
      <c r="M225">
        <v>0</v>
      </c>
      <c r="N225">
        <v>0</v>
      </c>
      <c r="O225">
        <v>0</v>
      </c>
      <c r="P225">
        <v>0</v>
      </c>
      <c r="Q225">
        <v>0</v>
      </c>
      <c r="R225" s="1">
        <v>122138576.55</v>
      </c>
      <c r="S225" s="1">
        <v>122138576.55</v>
      </c>
      <c r="T225">
        <v>0</v>
      </c>
      <c r="U225">
        <v>0</v>
      </c>
      <c r="V225">
        <v>0</v>
      </c>
      <c r="W225">
        <v>0</v>
      </c>
    </row>
    <row r="226" spans="1:23" x14ac:dyDescent="0.35">
      <c r="A226">
        <v>19</v>
      </c>
      <c r="B226" t="s">
        <v>243</v>
      </c>
      <c r="C226">
        <v>1905</v>
      </c>
      <c r="D226" t="s">
        <v>271</v>
      </c>
      <c r="E226">
        <v>1905021</v>
      </c>
      <c r="F226" t="s">
        <v>278</v>
      </c>
      <c r="G226" t="s">
        <v>281</v>
      </c>
      <c r="H226">
        <v>57</v>
      </c>
      <c r="I226" t="s">
        <v>250</v>
      </c>
      <c r="J226">
        <v>399</v>
      </c>
      <c r="K226" t="s">
        <v>280</v>
      </c>
      <c r="L226" s="1">
        <v>11154961.810000001</v>
      </c>
      <c r="M226">
        <v>0</v>
      </c>
      <c r="N226">
        <v>0</v>
      </c>
      <c r="O226">
        <v>0</v>
      </c>
      <c r="P226">
        <v>0</v>
      </c>
      <c r="Q226">
        <v>0</v>
      </c>
      <c r="R226" s="1">
        <v>11154961.810000001</v>
      </c>
      <c r="S226" s="1">
        <v>7073913.3899999997</v>
      </c>
      <c r="T226">
        <v>0</v>
      </c>
      <c r="U226">
        <v>0</v>
      </c>
      <c r="V226">
        <v>0</v>
      </c>
      <c r="W226" s="1">
        <v>4081048.42</v>
      </c>
    </row>
    <row r="227" spans="1:23" x14ac:dyDescent="0.35">
      <c r="A227">
        <v>19</v>
      </c>
      <c r="B227" t="s">
        <v>243</v>
      </c>
      <c r="C227">
        <v>1905</v>
      </c>
      <c r="D227" t="s">
        <v>271</v>
      </c>
      <c r="E227">
        <v>1905021</v>
      </c>
      <c r="F227" t="s">
        <v>278</v>
      </c>
      <c r="G227" t="s">
        <v>282</v>
      </c>
      <c r="H227">
        <v>57</v>
      </c>
      <c r="I227" t="s">
        <v>250</v>
      </c>
      <c r="J227">
        <v>400</v>
      </c>
      <c r="K227" t="s">
        <v>280</v>
      </c>
      <c r="L227" s="1">
        <v>8891958.4000000004</v>
      </c>
      <c r="M227">
        <v>0</v>
      </c>
      <c r="N227">
        <v>0</v>
      </c>
      <c r="O227">
        <v>0</v>
      </c>
      <c r="P227">
        <v>0</v>
      </c>
      <c r="Q227">
        <v>0</v>
      </c>
      <c r="R227" s="1">
        <v>8891958.4000000004</v>
      </c>
      <c r="S227" s="1">
        <v>8891958.4000000004</v>
      </c>
      <c r="T227">
        <v>0</v>
      </c>
      <c r="U227">
        <v>0</v>
      </c>
      <c r="V227">
        <v>0</v>
      </c>
      <c r="W227">
        <v>0</v>
      </c>
    </row>
    <row r="228" spans="1:23" x14ac:dyDescent="0.35">
      <c r="A228">
        <v>19</v>
      </c>
      <c r="B228" t="s">
        <v>243</v>
      </c>
      <c r="C228">
        <v>1905</v>
      </c>
      <c r="D228" t="s">
        <v>271</v>
      </c>
      <c r="E228">
        <v>1905022</v>
      </c>
      <c r="F228" t="s">
        <v>283</v>
      </c>
      <c r="G228">
        <v>2</v>
      </c>
      <c r="H228" t="s">
        <v>1</v>
      </c>
      <c r="I228" t="s">
        <v>2</v>
      </c>
      <c r="J228" t="s">
        <v>3</v>
      </c>
      <c r="K228" t="s">
        <v>48</v>
      </c>
      <c r="L228" s="1">
        <v>156233188</v>
      </c>
      <c r="M228">
        <v>0</v>
      </c>
      <c r="N228">
        <v>0</v>
      </c>
      <c r="O228">
        <v>0</v>
      </c>
      <c r="P228">
        <v>0</v>
      </c>
      <c r="Q228">
        <v>0</v>
      </c>
      <c r="R228" s="1">
        <v>156233188</v>
      </c>
      <c r="S228" s="1">
        <v>156233188</v>
      </c>
      <c r="T228">
        <v>0</v>
      </c>
      <c r="U228">
        <v>0</v>
      </c>
      <c r="V228">
        <v>0</v>
      </c>
      <c r="W228">
        <v>0</v>
      </c>
    </row>
    <row r="229" spans="1:23" x14ac:dyDescent="0.35">
      <c r="A229">
        <v>19</v>
      </c>
      <c r="B229" t="s">
        <v>243</v>
      </c>
      <c r="C229">
        <v>1905</v>
      </c>
      <c r="D229" t="s">
        <v>271</v>
      </c>
      <c r="E229">
        <v>1905022</v>
      </c>
      <c r="F229" t="s">
        <v>283</v>
      </c>
      <c r="G229" t="s">
        <v>49</v>
      </c>
      <c r="H229" t="s">
        <v>1</v>
      </c>
      <c r="I229" t="s">
        <v>2</v>
      </c>
      <c r="J229" t="s">
        <v>3</v>
      </c>
      <c r="K229" t="s">
        <v>50</v>
      </c>
      <c r="L229" s="1">
        <v>156233188</v>
      </c>
      <c r="M229">
        <v>0</v>
      </c>
      <c r="N229">
        <v>0</v>
      </c>
      <c r="O229">
        <v>0</v>
      </c>
      <c r="P229">
        <v>0</v>
      </c>
      <c r="Q229">
        <v>0</v>
      </c>
      <c r="R229" s="1">
        <v>156233188</v>
      </c>
      <c r="S229" s="1">
        <v>156233188</v>
      </c>
      <c r="T229">
        <v>0</v>
      </c>
      <c r="U229">
        <v>0</v>
      </c>
      <c r="V229">
        <v>0</v>
      </c>
      <c r="W229">
        <v>0</v>
      </c>
    </row>
    <row r="230" spans="1:23" x14ac:dyDescent="0.35">
      <c r="A230">
        <v>19</v>
      </c>
      <c r="B230" t="s">
        <v>243</v>
      </c>
      <c r="C230">
        <v>1905</v>
      </c>
      <c r="D230" t="s">
        <v>271</v>
      </c>
      <c r="E230">
        <v>1905022</v>
      </c>
      <c r="F230" t="s">
        <v>283</v>
      </c>
      <c r="G230" t="s">
        <v>159</v>
      </c>
      <c r="H230" t="s">
        <v>1</v>
      </c>
      <c r="I230" t="s">
        <v>2</v>
      </c>
      <c r="J230" t="s">
        <v>3</v>
      </c>
      <c r="K230" t="s">
        <v>160</v>
      </c>
      <c r="L230" s="1">
        <v>156233188</v>
      </c>
      <c r="M230">
        <v>0</v>
      </c>
      <c r="N230">
        <v>0</v>
      </c>
      <c r="O230">
        <v>0</v>
      </c>
      <c r="P230">
        <v>0</v>
      </c>
      <c r="Q230">
        <v>0</v>
      </c>
      <c r="R230" s="1">
        <v>156233188</v>
      </c>
      <c r="S230" s="1">
        <v>156233188</v>
      </c>
      <c r="T230">
        <v>0</v>
      </c>
      <c r="U230">
        <v>0</v>
      </c>
      <c r="V230">
        <v>0</v>
      </c>
      <c r="W230">
        <v>0</v>
      </c>
    </row>
    <row r="231" spans="1:23" x14ac:dyDescent="0.35">
      <c r="A231">
        <v>19</v>
      </c>
      <c r="B231" t="s">
        <v>243</v>
      </c>
      <c r="C231">
        <v>1905</v>
      </c>
      <c r="D231" t="s">
        <v>271</v>
      </c>
      <c r="E231">
        <v>1905022</v>
      </c>
      <c r="F231" t="s">
        <v>283</v>
      </c>
      <c r="G231" t="s">
        <v>161</v>
      </c>
      <c r="H231" t="s">
        <v>1</v>
      </c>
      <c r="I231" t="s">
        <v>2</v>
      </c>
      <c r="J231" t="s">
        <v>3</v>
      </c>
      <c r="K231" t="s">
        <v>162</v>
      </c>
      <c r="L231" s="1">
        <v>156233188</v>
      </c>
      <c r="M231">
        <v>0</v>
      </c>
      <c r="N231">
        <v>0</v>
      </c>
      <c r="O231">
        <v>0</v>
      </c>
      <c r="P231">
        <v>0</v>
      </c>
      <c r="Q231">
        <v>0</v>
      </c>
      <c r="R231" s="1">
        <v>156233188</v>
      </c>
      <c r="S231" s="1">
        <v>156233188</v>
      </c>
      <c r="T231">
        <v>0</v>
      </c>
      <c r="U231">
        <v>0</v>
      </c>
      <c r="V231">
        <v>0</v>
      </c>
      <c r="W231">
        <v>0</v>
      </c>
    </row>
    <row r="232" spans="1:23" x14ac:dyDescent="0.35">
      <c r="A232">
        <v>19</v>
      </c>
      <c r="B232" t="s">
        <v>243</v>
      </c>
      <c r="C232">
        <v>1905</v>
      </c>
      <c r="D232" t="s">
        <v>271</v>
      </c>
      <c r="E232">
        <v>1905022</v>
      </c>
      <c r="F232" t="s">
        <v>283</v>
      </c>
      <c r="G232" t="s">
        <v>163</v>
      </c>
      <c r="H232" t="s">
        <v>1</v>
      </c>
      <c r="I232" t="s">
        <v>2</v>
      </c>
      <c r="J232" t="s">
        <v>3</v>
      </c>
      <c r="K232" t="s">
        <v>164</v>
      </c>
      <c r="L232" s="1">
        <v>156233188</v>
      </c>
      <c r="M232">
        <v>0</v>
      </c>
      <c r="N232">
        <v>0</v>
      </c>
      <c r="O232">
        <v>0</v>
      </c>
      <c r="P232">
        <v>0</v>
      </c>
      <c r="Q232">
        <v>0</v>
      </c>
      <c r="R232" s="1">
        <v>156233188</v>
      </c>
      <c r="S232" s="1">
        <v>156233188</v>
      </c>
      <c r="T232">
        <v>0</v>
      </c>
      <c r="U232">
        <v>0</v>
      </c>
      <c r="V232">
        <v>0</v>
      </c>
      <c r="W232">
        <v>0</v>
      </c>
    </row>
    <row r="233" spans="1:23" x14ac:dyDescent="0.35">
      <c r="A233">
        <v>19</v>
      </c>
      <c r="B233" t="s">
        <v>243</v>
      </c>
      <c r="C233">
        <v>1905</v>
      </c>
      <c r="D233" t="s">
        <v>271</v>
      </c>
      <c r="E233">
        <v>1905022</v>
      </c>
      <c r="F233" t="s">
        <v>283</v>
      </c>
      <c r="G233" t="s">
        <v>222</v>
      </c>
      <c r="H233" t="s">
        <v>1</v>
      </c>
      <c r="I233" t="s">
        <v>2</v>
      </c>
      <c r="J233" t="s">
        <v>3</v>
      </c>
      <c r="K233" t="s">
        <v>223</v>
      </c>
      <c r="L233" s="1">
        <v>156233188</v>
      </c>
      <c r="M233">
        <v>0</v>
      </c>
      <c r="N233">
        <v>0</v>
      </c>
      <c r="O233">
        <v>0</v>
      </c>
      <c r="P233">
        <v>0</v>
      </c>
      <c r="Q233">
        <v>0</v>
      </c>
      <c r="R233" s="1">
        <v>156233188</v>
      </c>
      <c r="S233" s="1">
        <v>156233188</v>
      </c>
      <c r="T233">
        <v>0</v>
      </c>
      <c r="U233">
        <v>0</v>
      </c>
      <c r="V233">
        <v>0</v>
      </c>
      <c r="W233">
        <v>0</v>
      </c>
    </row>
    <row r="234" spans="1:23" x14ac:dyDescent="0.35">
      <c r="A234">
        <v>19</v>
      </c>
      <c r="B234" t="s">
        <v>243</v>
      </c>
      <c r="C234">
        <v>1905</v>
      </c>
      <c r="D234" t="s">
        <v>271</v>
      </c>
      <c r="E234">
        <v>1905022</v>
      </c>
      <c r="F234" t="s">
        <v>283</v>
      </c>
      <c r="G234" t="s">
        <v>284</v>
      </c>
      <c r="H234">
        <v>57</v>
      </c>
      <c r="I234" t="s">
        <v>250</v>
      </c>
      <c r="J234">
        <v>401</v>
      </c>
      <c r="K234" t="s">
        <v>285</v>
      </c>
      <c r="L234" s="1">
        <v>70798290.400000006</v>
      </c>
      <c r="M234">
        <v>0</v>
      </c>
      <c r="N234">
        <v>0</v>
      </c>
      <c r="O234">
        <v>0</v>
      </c>
      <c r="P234">
        <v>0</v>
      </c>
      <c r="Q234">
        <v>0</v>
      </c>
      <c r="R234" s="1">
        <v>70798290.400000006</v>
      </c>
      <c r="S234" s="1">
        <v>70798290.400000006</v>
      </c>
      <c r="T234">
        <v>0</v>
      </c>
      <c r="U234">
        <v>0</v>
      </c>
      <c r="V234">
        <v>0</v>
      </c>
      <c r="W234">
        <v>0</v>
      </c>
    </row>
    <row r="235" spans="1:23" x14ac:dyDescent="0.35">
      <c r="A235">
        <v>19</v>
      </c>
      <c r="B235" t="s">
        <v>243</v>
      </c>
      <c r="C235">
        <v>1905</v>
      </c>
      <c r="D235" t="s">
        <v>271</v>
      </c>
      <c r="E235">
        <v>1905022</v>
      </c>
      <c r="F235" t="s">
        <v>283</v>
      </c>
      <c r="G235" t="s">
        <v>286</v>
      </c>
      <c r="H235">
        <v>57</v>
      </c>
      <c r="I235" t="s">
        <v>250</v>
      </c>
      <c r="J235">
        <v>402</v>
      </c>
      <c r="K235" t="s">
        <v>285</v>
      </c>
      <c r="L235" s="1">
        <v>85434897.599999994</v>
      </c>
      <c r="M235">
        <v>0</v>
      </c>
      <c r="N235">
        <v>0</v>
      </c>
      <c r="O235">
        <v>0</v>
      </c>
      <c r="P235">
        <v>0</v>
      </c>
      <c r="Q235">
        <v>0</v>
      </c>
      <c r="R235" s="1">
        <v>85434897.599999994</v>
      </c>
      <c r="S235" s="1">
        <v>85434897.599999994</v>
      </c>
      <c r="T235">
        <v>0</v>
      </c>
      <c r="U235">
        <v>0</v>
      </c>
      <c r="V235">
        <v>0</v>
      </c>
      <c r="W235">
        <v>0</v>
      </c>
    </row>
    <row r="236" spans="1:23" x14ac:dyDescent="0.35">
      <c r="A236">
        <v>19</v>
      </c>
      <c r="B236" t="s">
        <v>243</v>
      </c>
      <c r="C236">
        <v>1905</v>
      </c>
      <c r="D236" t="s">
        <v>271</v>
      </c>
      <c r="E236">
        <v>1905024</v>
      </c>
      <c r="F236" t="s">
        <v>287</v>
      </c>
      <c r="G236">
        <v>2</v>
      </c>
      <c r="H236" t="s">
        <v>1</v>
      </c>
      <c r="I236" t="s">
        <v>2</v>
      </c>
      <c r="J236" t="s">
        <v>3</v>
      </c>
      <c r="K236" t="s">
        <v>48</v>
      </c>
      <c r="L236" s="1">
        <v>212972743.09999999</v>
      </c>
      <c r="M236" s="1">
        <v>89300000.430000007</v>
      </c>
      <c r="N236">
        <v>0</v>
      </c>
      <c r="O236">
        <v>0</v>
      </c>
      <c r="P236">
        <v>0</v>
      </c>
      <c r="Q236">
        <v>0</v>
      </c>
      <c r="R236" s="1">
        <v>302272743.52999997</v>
      </c>
      <c r="S236" s="1">
        <v>166141504.33000001</v>
      </c>
      <c r="T236">
        <v>0</v>
      </c>
      <c r="U236">
        <v>0</v>
      </c>
      <c r="V236">
        <v>0</v>
      </c>
      <c r="W236" s="1">
        <v>136131239.19999999</v>
      </c>
    </row>
    <row r="237" spans="1:23" x14ac:dyDescent="0.35">
      <c r="A237">
        <v>19</v>
      </c>
      <c r="B237" t="s">
        <v>243</v>
      </c>
      <c r="C237">
        <v>1905</v>
      </c>
      <c r="D237" t="s">
        <v>271</v>
      </c>
      <c r="E237">
        <v>1905024</v>
      </c>
      <c r="F237" t="s">
        <v>287</v>
      </c>
      <c r="G237" t="s">
        <v>49</v>
      </c>
      <c r="H237" t="s">
        <v>1</v>
      </c>
      <c r="I237" t="s">
        <v>2</v>
      </c>
      <c r="J237" t="s">
        <v>3</v>
      </c>
      <c r="K237" t="s">
        <v>50</v>
      </c>
      <c r="L237" s="1">
        <v>212972743.09999999</v>
      </c>
      <c r="M237" s="1">
        <v>89300000.430000007</v>
      </c>
      <c r="N237">
        <v>0</v>
      </c>
      <c r="O237">
        <v>0</v>
      </c>
      <c r="P237">
        <v>0</v>
      </c>
      <c r="Q237">
        <v>0</v>
      </c>
      <c r="R237" s="1">
        <v>302272743.52999997</v>
      </c>
      <c r="S237" s="1">
        <v>166141504.33000001</v>
      </c>
      <c r="T237">
        <v>0</v>
      </c>
      <c r="U237">
        <v>0</v>
      </c>
      <c r="V237">
        <v>0</v>
      </c>
      <c r="W237" s="1">
        <v>136131239.19999999</v>
      </c>
    </row>
    <row r="238" spans="1:23" x14ac:dyDescent="0.35">
      <c r="A238">
        <v>19</v>
      </c>
      <c r="B238" t="s">
        <v>243</v>
      </c>
      <c r="C238">
        <v>1905</v>
      </c>
      <c r="D238" t="s">
        <v>271</v>
      </c>
      <c r="E238">
        <v>1905024</v>
      </c>
      <c r="F238" t="s">
        <v>287</v>
      </c>
      <c r="G238" t="s">
        <v>159</v>
      </c>
      <c r="H238" t="s">
        <v>1</v>
      </c>
      <c r="I238" t="s">
        <v>2</v>
      </c>
      <c r="J238" t="s">
        <v>3</v>
      </c>
      <c r="K238" t="s">
        <v>160</v>
      </c>
      <c r="L238" s="1">
        <v>212972743.09999999</v>
      </c>
      <c r="M238" s="1">
        <v>89300000.430000007</v>
      </c>
      <c r="N238">
        <v>0</v>
      </c>
      <c r="O238">
        <v>0</v>
      </c>
      <c r="P238">
        <v>0</v>
      </c>
      <c r="Q238">
        <v>0</v>
      </c>
      <c r="R238" s="1">
        <v>302272743.52999997</v>
      </c>
      <c r="S238" s="1">
        <v>166141504.33000001</v>
      </c>
      <c r="T238">
        <v>0</v>
      </c>
      <c r="U238">
        <v>0</v>
      </c>
      <c r="V238">
        <v>0</v>
      </c>
      <c r="W238" s="1">
        <v>136131239.19999999</v>
      </c>
    </row>
    <row r="239" spans="1:23" x14ac:dyDescent="0.35">
      <c r="A239">
        <v>19</v>
      </c>
      <c r="B239" t="s">
        <v>243</v>
      </c>
      <c r="C239">
        <v>1905</v>
      </c>
      <c r="D239" t="s">
        <v>271</v>
      </c>
      <c r="E239">
        <v>1905024</v>
      </c>
      <c r="F239" t="s">
        <v>287</v>
      </c>
      <c r="G239" t="s">
        <v>161</v>
      </c>
      <c r="H239" t="s">
        <v>1</v>
      </c>
      <c r="I239" t="s">
        <v>2</v>
      </c>
      <c r="J239" t="s">
        <v>3</v>
      </c>
      <c r="K239" t="s">
        <v>162</v>
      </c>
      <c r="L239" s="1">
        <v>212972743.09999999</v>
      </c>
      <c r="M239" s="1">
        <v>89300000.430000007</v>
      </c>
      <c r="N239">
        <v>0</v>
      </c>
      <c r="O239">
        <v>0</v>
      </c>
      <c r="P239">
        <v>0</v>
      </c>
      <c r="Q239">
        <v>0</v>
      </c>
      <c r="R239" s="1">
        <v>302272743.52999997</v>
      </c>
      <c r="S239" s="1">
        <v>166141504.33000001</v>
      </c>
      <c r="T239">
        <v>0</v>
      </c>
      <c r="U239">
        <v>0</v>
      </c>
      <c r="V239">
        <v>0</v>
      </c>
      <c r="W239" s="1">
        <v>136131239.19999999</v>
      </c>
    </row>
    <row r="240" spans="1:23" x14ac:dyDescent="0.35">
      <c r="A240">
        <v>19</v>
      </c>
      <c r="B240" t="s">
        <v>243</v>
      </c>
      <c r="C240">
        <v>1905</v>
      </c>
      <c r="D240" t="s">
        <v>271</v>
      </c>
      <c r="E240">
        <v>1905024</v>
      </c>
      <c r="F240" t="s">
        <v>287</v>
      </c>
      <c r="G240" t="s">
        <v>163</v>
      </c>
      <c r="H240" t="s">
        <v>1</v>
      </c>
      <c r="I240" t="s">
        <v>2</v>
      </c>
      <c r="J240" t="s">
        <v>3</v>
      </c>
      <c r="K240" t="s">
        <v>164</v>
      </c>
      <c r="L240" s="1">
        <v>212972743.09999999</v>
      </c>
      <c r="M240" s="1">
        <v>89300000.430000007</v>
      </c>
      <c r="N240">
        <v>0</v>
      </c>
      <c r="O240">
        <v>0</v>
      </c>
      <c r="P240">
        <v>0</v>
      </c>
      <c r="Q240">
        <v>0</v>
      </c>
      <c r="R240" s="1">
        <v>302272743.52999997</v>
      </c>
      <c r="S240" s="1">
        <v>166141504.33000001</v>
      </c>
      <c r="T240">
        <v>0</v>
      </c>
      <c r="U240">
        <v>0</v>
      </c>
      <c r="V240">
        <v>0</v>
      </c>
      <c r="W240" s="1">
        <v>136131239.19999999</v>
      </c>
    </row>
    <row r="241" spans="1:23" x14ac:dyDescent="0.35">
      <c r="A241">
        <v>19</v>
      </c>
      <c r="B241" t="s">
        <v>243</v>
      </c>
      <c r="C241">
        <v>1905</v>
      </c>
      <c r="D241" t="s">
        <v>271</v>
      </c>
      <c r="E241">
        <v>1905024</v>
      </c>
      <c r="F241" t="s">
        <v>287</v>
      </c>
      <c r="G241" t="s">
        <v>222</v>
      </c>
      <c r="H241" t="s">
        <v>1</v>
      </c>
      <c r="I241" t="s">
        <v>2</v>
      </c>
      <c r="J241" t="s">
        <v>3</v>
      </c>
      <c r="K241" t="s">
        <v>223</v>
      </c>
      <c r="L241" s="1">
        <v>212972743.09999999</v>
      </c>
      <c r="M241" s="1">
        <v>89300000.430000007</v>
      </c>
      <c r="N241">
        <v>0</v>
      </c>
      <c r="O241">
        <v>0</v>
      </c>
      <c r="P241">
        <v>0</v>
      </c>
      <c r="Q241">
        <v>0</v>
      </c>
      <c r="R241" s="1">
        <v>302272743.52999997</v>
      </c>
      <c r="S241" s="1">
        <v>166141504.33000001</v>
      </c>
      <c r="T241">
        <v>0</v>
      </c>
      <c r="U241">
        <v>0</v>
      </c>
      <c r="V241">
        <v>0</v>
      </c>
      <c r="W241" s="1">
        <v>136131239.19999999</v>
      </c>
    </row>
    <row r="242" spans="1:23" x14ac:dyDescent="0.35">
      <c r="A242">
        <v>19</v>
      </c>
      <c r="B242" t="s">
        <v>243</v>
      </c>
      <c r="C242">
        <v>1905</v>
      </c>
      <c r="D242" t="s">
        <v>271</v>
      </c>
      <c r="E242">
        <v>1905024</v>
      </c>
      <c r="F242" t="s">
        <v>287</v>
      </c>
      <c r="G242" t="s">
        <v>288</v>
      </c>
      <c r="H242">
        <v>341</v>
      </c>
      <c r="I242" t="s">
        <v>289</v>
      </c>
      <c r="J242">
        <v>543</v>
      </c>
      <c r="K242" t="s">
        <v>290</v>
      </c>
      <c r="L242">
        <v>0</v>
      </c>
      <c r="M242" s="1">
        <v>89300000.430000007</v>
      </c>
      <c r="N242">
        <v>0</v>
      </c>
      <c r="O242">
        <v>0</v>
      </c>
      <c r="P242">
        <v>0</v>
      </c>
      <c r="Q242">
        <v>0</v>
      </c>
      <c r="R242" s="1">
        <v>89300000.430000007</v>
      </c>
      <c r="S242">
        <v>0</v>
      </c>
      <c r="T242">
        <v>0</v>
      </c>
      <c r="U242">
        <v>0</v>
      </c>
      <c r="V242">
        <v>0</v>
      </c>
      <c r="W242" s="1">
        <v>89300000.430000007</v>
      </c>
    </row>
    <row r="243" spans="1:23" x14ac:dyDescent="0.35">
      <c r="A243">
        <v>19</v>
      </c>
      <c r="B243" t="s">
        <v>243</v>
      </c>
      <c r="C243">
        <v>1905</v>
      </c>
      <c r="D243" t="s">
        <v>271</v>
      </c>
      <c r="E243">
        <v>1905024</v>
      </c>
      <c r="F243" t="s">
        <v>287</v>
      </c>
      <c r="G243" t="s">
        <v>291</v>
      </c>
      <c r="H243">
        <v>1</v>
      </c>
      <c r="I243" t="s">
        <v>225</v>
      </c>
      <c r="J243">
        <v>403</v>
      </c>
      <c r="K243" t="s">
        <v>290</v>
      </c>
      <c r="L243" s="1">
        <v>60000000</v>
      </c>
      <c r="M243">
        <v>0</v>
      </c>
      <c r="N243">
        <v>0</v>
      </c>
      <c r="O243">
        <v>0</v>
      </c>
      <c r="P243">
        <v>0</v>
      </c>
      <c r="Q243">
        <v>0</v>
      </c>
      <c r="R243" s="1">
        <v>60000000</v>
      </c>
      <c r="S243" s="1">
        <v>60000000</v>
      </c>
      <c r="T243">
        <v>0</v>
      </c>
      <c r="U243">
        <v>0</v>
      </c>
      <c r="V243">
        <v>0</v>
      </c>
      <c r="W243">
        <v>0</v>
      </c>
    </row>
    <row r="244" spans="1:23" x14ac:dyDescent="0.35">
      <c r="A244">
        <v>19</v>
      </c>
      <c r="B244" t="s">
        <v>243</v>
      </c>
      <c r="C244">
        <v>1905</v>
      </c>
      <c r="D244" t="s">
        <v>271</v>
      </c>
      <c r="E244">
        <v>1905024</v>
      </c>
      <c r="F244" t="s">
        <v>287</v>
      </c>
      <c r="G244" t="s">
        <v>292</v>
      </c>
      <c r="H244">
        <v>3</v>
      </c>
      <c r="I244" t="s">
        <v>293</v>
      </c>
      <c r="J244">
        <v>404</v>
      </c>
      <c r="K244" t="s">
        <v>290</v>
      </c>
      <c r="L244" s="1">
        <v>106141504.33</v>
      </c>
      <c r="M244">
        <v>0</v>
      </c>
      <c r="N244">
        <v>0</v>
      </c>
      <c r="O244">
        <v>0</v>
      </c>
      <c r="P244">
        <v>0</v>
      </c>
      <c r="Q244">
        <v>0</v>
      </c>
      <c r="R244" s="1">
        <v>106141504.33</v>
      </c>
      <c r="S244" s="1">
        <v>106141504.33</v>
      </c>
      <c r="T244">
        <v>0</v>
      </c>
      <c r="U244">
        <v>0</v>
      </c>
      <c r="V244">
        <v>0</v>
      </c>
      <c r="W244">
        <v>0</v>
      </c>
    </row>
    <row r="245" spans="1:23" x14ac:dyDescent="0.35">
      <c r="A245">
        <v>19</v>
      </c>
      <c r="B245" t="s">
        <v>243</v>
      </c>
      <c r="C245">
        <v>1905</v>
      </c>
      <c r="D245" t="s">
        <v>271</v>
      </c>
      <c r="E245">
        <v>1905024</v>
      </c>
      <c r="F245" t="s">
        <v>287</v>
      </c>
      <c r="G245" t="s">
        <v>294</v>
      </c>
      <c r="H245">
        <v>57</v>
      </c>
      <c r="I245" t="s">
        <v>250</v>
      </c>
      <c r="J245">
        <v>405</v>
      </c>
      <c r="K245" t="s">
        <v>290</v>
      </c>
      <c r="L245" s="1">
        <v>46831238.770000003</v>
      </c>
      <c r="M245">
        <v>0</v>
      </c>
      <c r="N245">
        <v>0</v>
      </c>
      <c r="O245">
        <v>0</v>
      </c>
      <c r="P245">
        <v>0</v>
      </c>
      <c r="Q245">
        <v>0</v>
      </c>
      <c r="R245" s="1">
        <v>46831238.770000003</v>
      </c>
      <c r="S245">
        <v>0</v>
      </c>
      <c r="T245">
        <v>0</v>
      </c>
      <c r="U245">
        <v>0</v>
      </c>
      <c r="V245">
        <v>0</v>
      </c>
      <c r="W245" s="1">
        <v>46831238.770000003</v>
      </c>
    </row>
    <row r="246" spans="1:23" x14ac:dyDescent="0.35">
      <c r="A246">
        <v>19</v>
      </c>
      <c r="B246" t="s">
        <v>243</v>
      </c>
      <c r="C246">
        <v>1905</v>
      </c>
      <c r="D246" t="s">
        <v>271</v>
      </c>
      <c r="E246">
        <v>1905025</v>
      </c>
      <c r="F246" t="s">
        <v>295</v>
      </c>
      <c r="G246">
        <v>2</v>
      </c>
      <c r="H246" t="s">
        <v>1</v>
      </c>
      <c r="I246" t="s">
        <v>2</v>
      </c>
      <c r="J246" t="s">
        <v>3</v>
      </c>
      <c r="K246" t="s">
        <v>48</v>
      </c>
      <c r="L246" s="1">
        <v>26461259.609999999</v>
      </c>
      <c r="M246">
        <v>0</v>
      </c>
      <c r="N246">
        <v>0</v>
      </c>
      <c r="O246">
        <v>0</v>
      </c>
      <c r="P246">
        <v>0</v>
      </c>
      <c r="Q246">
        <v>0</v>
      </c>
      <c r="R246" s="1">
        <v>26461259.609999999</v>
      </c>
      <c r="S246">
        <v>0</v>
      </c>
      <c r="T246">
        <v>0</v>
      </c>
      <c r="U246">
        <v>0</v>
      </c>
      <c r="V246">
        <v>0</v>
      </c>
      <c r="W246" s="1">
        <v>26461259.609999999</v>
      </c>
    </row>
    <row r="247" spans="1:23" x14ac:dyDescent="0.35">
      <c r="A247">
        <v>19</v>
      </c>
      <c r="B247" t="s">
        <v>243</v>
      </c>
      <c r="C247">
        <v>1905</v>
      </c>
      <c r="D247" t="s">
        <v>271</v>
      </c>
      <c r="E247">
        <v>1905025</v>
      </c>
      <c r="F247" t="s">
        <v>295</v>
      </c>
      <c r="G247" t="s">
        <v>49</v>
      </c>
      <c r="H247" t="s">
        <v>1</v>
      </c>
      <c r="I247" t="s">
        <v>2</v>
      </c>
      <c r="J247" t="s">
        <v>3</v>
      </c>
      <c r="K247" t="s">
        <v>50</v>
      </c>
      <c r="L247" s="1">
        <v>26461259.609999999</v>
      </c>
      <c r="M247">
        <v>0</v>
      </c>
      <c r="N247">
        <v>0</v>
      </c>
      <c r="O247">
        <v>0</v>
      </c>
      <c r="P247">
        <v>0</v>
      </c>
      <c r="Q247">
        <v>0</v>
      </c>
      <c r="R247" s="1">
        <v>26461259.609999999</v>
      </c>
      <c r="S247">
        <v>0</v>
      </c>
      <c r="T247">
        <v>0</v>
      </c>
      <c r="U247">
        <v>0</v>
      </c>
      <c r="V247">
        <v>0</v>
      </c>
      <c r="W247" s="1">
        <v>26461259.609999999</v>
      </c>
    </row>
    <row r="248" spans="1:23" x14ac:dyDescent="0.35">
      <c r="A248">
        <v>19</v>
      </c>
      <c r="B248" t="s">
        <v>243</v>
      </c>
      <c r="C248">
        <v>1905</v>
      </c>
      <c r="D248" t="s">
        <v>271</v>
      </c>
      <c r="E248">
        <v>1905025</v>
      </c>
      <c r="F248" t="s">
        <v>295</v>
      </c>
      <c r="G248" t="s">
        <v>159</v>
      </c>
      <c r="H248" t="s">
        <v>1</v>
      </c>
      <c r="I248" t="s">
        <v>2</v>
      </c>
      <c r="J248" t="s">
        <v>3</v>
      </c>
      <c r="K248" t="s">
        <v>160</v>
      </c>
      <c r="L248" s="1">
        <v>26461259.609999999</v>
      </c>
      <c r="M248">
        <v>0</v>
      </c>
      <c r="N248">
        <v>0</v>
      </c>
      <c r="O248">
        <v>0</v>
      </c>
      <c r="P248">
        <v>0</v>
      </c>
      <c r="Q248">
        <v>0</v>
      </c>
      <c r="R248" s="1">
        <v>26461259.609999999</v>
      </c>
      <c r="S248">
        <v>0</v>
      </c>
      <c r="T248">
        <v>0</v>
      </c>
      <c r="U248">
        <v>0</v>
      </c>
      <c r="V248">
        <v>0</v>
      </c>
      <c r="W248" s="1">
        <v>26461259.609999999</v>
      </c>
    </row>
    <row r="249" spans="1:23" x14ac:dyDescent="0.35">
      <c r="A249">
        <v>19</v>
      </c>
      <c r="B249" t="s">
        <v>243</v>
      </c>
      <c r="C249">
        <v>1905</v>
      </c>
      <c r="D249" t="s">
        <v>271</v>
      </c>
      <c r="E249">
        <v>1905025</v>
      </c>
      <c r="F249" t="s">
        <v>295</v>
      </c>
      <c r="G249" t="s">
        <v>161</v>
      </c>
      <c r="H249" t="s">
        <v>1</v>
      </c>
      <c r="I249" t="s">
        <v>2</v>
      </c>
      <c r="J249" t="s">
        <v>3</v>
      </c>
      <c r="K249" t="s">
        <v>162</v>
      </c>
      <c r="L249" s="1">
        <v>26461259.609999999</v>
      </c>
      <c r="M249">
        <v>0</v>
      </c>
      <c r="N249">
        <v>0</v>
      </c>
      <c r="O249">
        <v>0</v>
      </c>
      <c r="P249">
        <v>0</v>
      </c>
      <c r="Q249">
        <v>0</v>
      </c>
      <c r="R249" s="1">
        <v>26461259.609999999</v>
      </c>
      <c r="S249">
        <v>0</v>
      </c>
      <c r="T249">
        <v>0</v>
      </c>
      <c r="U249">
        <v>0</v>
      </c>
      <c r="V249">
        <v>0</v>
      </c>
      <c r="W249" s="1">
        <v>26461259.609999999</v>
      </c>
    </row>
    <row r="250" spans="1:23" x14ac:dyDescent="0.35">
      <c r="A250">
        <v>19</v>
      </c>
      <c r="B250" t="s">
        <v>243</v>
      </c>
      <c r="C250">
        <v>1905</v>
      </c>
      <c r="D250" t="s">
        <v>271</v>
      </c>
      <c r="E250">
        <v>1905025</v>
      </c>
      <c r="F250" t="s">
        <v>295</v>
      </c>
      <c r="G250" t="s">
        <v>163</v>
      </c>
      <c r="H250" t="s">
        <v>1</v>
      </c>
      <c r="I250" t="s">
        <v>2</v>
      </c>
      <c r="J250" t="s">
        <v>3</v>
      </c>
      <c r="K250" t="s">
        <v>164</v>
      </c>
      <c r="L250" s="1">
        <v>26461259.609999999</v>
      </c>
      <c r="M250">
        <v>0</v>
      </c>
      <c r="N250">
        <v>0</v>
      </c>
      <c r="O250">
        <v>0</v>
      </c>
      <c r="P250">
        <v>0</v>
      </c>
      <c r="Q250">
        <v>0</v>
      </c>
      <c r="R250" s="1">
        <v>26461259.609999999</v>
      </c>
      <c r="S250">
        <v>0</v>
      </c>
      <c r="T250">
        <v>0</v>
      </c>
      <c r="U250">
        <v>0</v>
      </c>
      <c r="V250">
        <v>0</v>
      </c>
      <c r="W250" s="1">
        <v>26461259.609999999</v>
      </c>
    </row>
    <row r="251" spans="1:23" x14ac:dyDescent="0.35">
      <c r="A251">
        <v>19</v>
      </c>
      <c r="B251" t="s">
        <v>243</v>
      </c>
      <c r="C251">
        <v>1905</v>
      </c>
      <c r="D251" t="s">
        <v>271</v>
      </c>
      <c r="E251">
        <v>1905025</v>
      </c>
      <c r="F251" t="s">
        <v>295</v>
      </c>
      <c r="G251" t="s">
        <v>222</v>
      </c>
      <c r="H251" t="s">
        <v>1</v>
      </c>
      <c r="I251" t="s">
        <v>2</v>
      </c>
      <c r="J251" t="s">
        <v>3</v>
      </c>
      <c r="K251" t="s">
        <v>223</v>
      </c>
      <c r="L251" s="1">
        <v>26461259.609999999</v>
      </c>
      <c r="M251">
        <v>0</v>
      </c>
      <c r="N251">
        <v>0</v>
      </c>
      <c r="O251">
        <v>0</v>
      </c>
      <c r="P251">
        <v>0</v>
      </c>
      <c r="Q251">
        <v>0</v>
      </c>
      <c r="R251" s="1">
        <v>26461259.609999999</v>
      </c>
      <c r="S251">
        <v>0</v>
      </c>
      <c r="T251">
        <v>0</v>
      </c>
      <c r="U251">
        <v>0</v>
      </c>
      <c r="V251">
        <v>0</v>
      </c>
      <c r="W251" s="1">
        <v>26461259.609999999</v>
      </c>
    </row>
    <row r="252" spans="1:23" x14ac:dyDescent="0.35">
      <c r="A252">
        <v>19</v>
      </c>
      <c r="B252" t="s">
        <v>243</v>
      </c>
      <c r="C252">
        <v>1905</v>
      </c>
      <c r="D252" t="s">
        <v>271</v>
      </c>
      <c r="E252">
        <v>1905025</v>
      </c>
      <c r="F252" t="s">
        <v>295</v>
      </c>
      <c r="G252" t="s">
        <v>296</v>
      </c>
      <c r="H252">
        <v>57</v>
      </c>
      <c r="I252" t="s">
        <v>250</v>
      </c>
      <c r="J252">
        <v>406</v>
      </c>
      <c r="K252" t="s">
        <v>297</v>
      </c>
      <c r="L252" s="1">
        <v>26461259.609999999</v>
      </c>
      <c r="M252">
        <v>0</v>
      </c>
      <c r="N252">
        <v>0</v>
      </c>
      <c r="O252">
        <v>0</v>
      </c>
      <c r="P252">
        <v>0</v>
      </c>
      <c r="Q252">
        <v>0</v>
      </c>
      <c r="R252" s="1">
        <v>26461259.609999999</v>
      </c>
      <c r="S252">
        <v>0</v>
      </c>
      <c r="T252">
        <v>0</v>
      </c>
      <c r="U252">
        <v>0</v>
      </c>
      <c r="V252">
        <v>0</v>
      </c>
      <c r="W252" s="1">
        <v>26461259.609999999</v>
      </c>
    </row>
    <row r="253" spans="1:23" x14ac:dyDescent="0.35">
      <c r="A253">
        <v>19</v>
      </c>
      <c r="B253" t="s">
        <v>243</v>
      </c>
      <c r="C253">
        <v>1905</v>
      </c>
      <c r="D253" t="s">
        <v>271</v>
      </c>
      <c r="E253">
        <v>1905026</v>
      </c>
      <c r="F253" t="s">
        <v>298</v>
      </c>
      <c r="G253">
        <v>2</v>
      </c>
      <c r="H253" t="s">
        <v>1</v>
      </c>
      <c r="I253" t="s">
        <v>2</v>
      </c>
      <c r="J253" t="s">
        <v>3</v>
      </c>
      <c r="K253" t="s">
        <v>48</v>
      </c>
      <c r="L253" s="1">
        <v>281628736.98000002</v>
      </c>
      <c r="M253" s="1">
        <v>1360741.62</v>
      </c>
      <c r="N253">
        <v>0</v>
      </c>
      <c r="O253">
        <v>0</v>
      </c>
      <c r="P253">
        <v>0</v>
      </c>
      <c r="Q253">
        <v>0</v>
      </c>
      <c r="R253" s="1">
        <v>282989478.60000002</v>
      </c>
      <c r="S253" s="1">
        <v>170403756.38</v>
      </c>
      <c r="T253">
        <v>0</v>
      </c>
      <c r="U253">
        <v>0</v>
      </c>
      <c r="V253">
        <v>0</v>
      </c>
      <c r="W253" s="1">
        <v>112585722.22</v>
      </c>
    </row>
    <row r="254" spans="1:23" x14ac:dyDescent="0.35">
      <c r="A254">
        <v>19</v>
      </c>
      <c r="B254" t="s">
        <v>243</v>
      </c>
      <c r="C254">
        <v>1905</v>
      </c>
      <c r="D254" t="s">
        <v>271</v>
      </c>
      <c r="E254">
        <v>1905026</v>
      </c>
      <c r="F254" t="s">
        <v>298</v>
      </c>
      <c r="G254" t="s">
        <v>49</v>
      </c>
      <c r="H254" t="s">
        <v>1</v>
      </c>
      <c r="I254" t="s">
        <v>2</v>
      </c>
      <c r="J254" t="s">
        <v>3</v>
      </c>
      <c r="K254" t="s">
        <v>50</v>
      </c>
      <c r="L254" s="1">
        <v>281628736.98000002</v>
      </c>
      <c r="M254" s="1">
        <v>1360741.62</v>
      </c>
      <c r="N254">
        <v>0</v>
      </c>
      <c r="O254">
        <v>0</v>
      </c>
      <c r="P254">
        <v>0</v>
      </c>
      <c r="Q254">
        <v>0</v>
      </c>
      <c r="R254" s="1">
        <v>282989478.60000002</v>
      </c>
      <c r="S254" s="1">
        <v>170403756.38</v>
      </c>
      <c r="T254">
        <v>0</v>
      </c>
      <c r="U254">
        <v>0</v>
      </c>
      <c r="V254">
        <v>0</v>
      </c>
      <c r="W254" s="1">
        <v>112585722.22</v>
      </c>
    </row>
    <row r="255" spans="1:23" x14ac:dyDescent="0.35">
      <c r="A255">
        <v>19</v>
      </c>
      <c r="B255" t="s">
        <v>243</v>
      </c>
      <c r="C255">
        <v>1905</v>
      </c>
      <c r="D255" t="s">
        <v>271</v>
      </c>
      <c r="E255">
        <v>1905026</v>
      </c>
      <c r="F255" t="s">
        <v>298</v>
      </c>
      <c r="G255" t="s">
        <v>159</v>
      </c>
      <c r="H255" t="s">
        <v>1</v>
      </c>
      <c r="I255" t="s">
        <v>2</v>
      </c>
      <c r="J255" t="s">
        <v>3</v>
      </c>
      <c r="K255" t="s">
        <v>160</v>
      </c>
      <c r="L255" s="1">
        <v>281628736.98000002</v>
      </c>
      <c r="M255" s="1">
        <v>1360741.62</v>
      </c>
      <c r="N255">
        <v>0</v>
      </c>
      <c r="O255">
        <v>0</v>
      </c>
      <c r="P255">
        <v>0</v>
      </c>
      <c r="Q255">
        <v>0</v>
      </c>
      <c r="R255" s="1">
        <v>282989478.60000002</v>
      </c>
      <c r="S255" s="1">
        <v>170403756.38</v>
      </c>
      <c r="T255">
        <v>0</v>
      </c>
      <c r="U255">
        <v>0</v>
      </c>
      <c r="V255">
        <v>0</v>
      </c>
      <c r="W255" s="1">
        <v>112585722.22</v>
      </c>
    </row>
    <row r="256" spans="1:23" x14ac:dyDescent="0.35">
      <c r="A256">
        <v>19</v>
      </c>
      <c r="B256" t="s">
        <v>243</v>
      </c>
      <c r="C256">
        <v>1905</v>
      </c>
      <c r="D256" t="s">
        <v>271</v>
      </c>
      <c r="E256">
        <v>1905026</v>
      </c>
      <c r="F256" t="s">
        <v>298</v>
      </c>
      <c r="G256" t="s">
        <v>161</v>
      </c>
      <c r="H256" t="s">
        <v>1</v>
      </c>
      <c r="I256" t="s">
        <v>2</v>
      </c>
      <c r="J256" t="s">
        <v>3</v>
      </c>
      <c r="K256" t="s">
        <v>162</v>
      </c>
      <c r="L256" s="1">
        <v>281628736.98000002</v>
      </c>
      <c r="M256" s="1">
        <v>1360741.62</v>
      </c>
      <c r="N256">
        <v>0</v>
      </c>
      <c r="O256">
        <v>0</v>
      </c>
      <c r="P256">
        <v>0</v>
      </c>
      <c r="Q256">
        <v>0</v>
      </c>
      <c r="R256" s="1">
        <v>282989478.60000002</v>
      </c>
      <c r="S256" s="1">
        <v>170403756.38</v>
      </c>
      <c r="T256">
        <v>0</v>
      </c>
      <c r="U256">
        <v>0</v>
      </c>
      <c r="V256">
        <v>0</v>
      </c>
      <c r="W256" s="1">
        <v>112585722.22</v>
      </c>
    </row>
    <row r="257" spans="1:23" x14ac:dyDescent="0.35">
      <c r="A257">
        <v>19</v>
      </c>
      <c r="B257" t="s">
        <v>243</v>
      </c>
      <c r="C257">
        <v>1905</v>
      </c>
      <c r="D257" t="s">
        <v>271</v>
      </c>
      <c r="E257">
        <v>1905026</v>
      </c>
      <c r="F257" t="s">
        <v>298</v>
      </c>
      <c r="G257" t="s">
        <v>163</v>
      </c>
      <c r="H257" t="s">
        <v>1</v>
      </c>
      <c r="I257" t="s">
        <v>2</v>
      </c>
      <c r="J257" t="s">
        <v>3</v>
      </c>
      <c r="K257" t="s">
        <v>164</v>
      </c>
      <c r="L257" s="1">
        <v>281628736.98000002</v>
      </c>
      <c r="M257" s="1">
        <v>1360741.62</v>
      </c>
      <c r="N257">
        <v>0</v>
      </c>
      <c r="O257">
        <v>0</v>
      </c>
      <c r="P257">
        <v>0</v>
      </c>
      <c r="Q257">
        <v>0</v>
      </c>
      <c r="R257" s="1">
        <v>282989478.60000002</v>
      </c>
      <c r="S257" s="1">
        <v>170403756.38</v>
      </c>
      <c r="T257">
        <v>0</v>
      </c>
      <c r="U257">
        <v>0</v>
      </c>
      <c r="V257">
        <v>0</v>
      </c>
      <c r="W257" s="1">
        <v>112585722.22</v>
      </c>
    </row>
    <row r="258" spans="1:23" x14ac:dyDescent="0.35">
      <c r="A258">
        <v>19</v>
      </c>
      <c r="B258" t="s">
        <v>243</v>
      </c>
      <c r="C258">
        <v>1905</v>
      </c>
      <c r="D258" t="s">
        <v>271</v>
      </c>
      <c r="E258">
        <v>1905026</v>
      </c>
      <c r="F258" t="s">
        <v>298</v>
      </c>
      <c r="G258" t="s">
        <v>222</v>
      </c>
      <c r="H258" t="s">
        <v>1</v>
      </c>
      <c r="I258" t="s">
        <v>2</v>
      </c>
      <c r="J258" t="s">
        <v>3</v>
      </c>
      <c r="K258" t="s">
        <v>223</v>
      </c>
      <c r="L258" s="1">
        <v>281628736.98000002</v>
      </c>
      <c r="M258" s="1">
        <v>1360741.62</v>
      </c>
      <c r="N258">
        <v>0</v>
      </c>
      <c r="O258">
        <v>0</v>
      </c>
      <c r="P258">
        <v>0</v>
      </c>
      <c r="Q258">
        <v>0</v>
      </c>
      <c r="R258" s="1">
        <v>282989478.60000002</v>
      </c>
      <c r="S258" s="1">
        <v>170403756.38</v>
      </c>
      <c r="T258">
        <v>0</v>
      </c>
      <c r="U258">
        <v>0</v>
      </c>
      <c r="V258">
        <v>0</v>
      </c>
      <c r="W258" s="1">
        <v>112585722.22</v>
      </c>
    </row>
    <row r="259" spans="1:23" x14ac:dyDescent="0.35">
      <c r="A259">
        <v>19</v>
      </c>
      <c r="B259" t="s">
        <v>243</v>
      </c>
      <c r="C259">
        <v>1905</v>
      </c>
      <c r="D259" t="s">
        <v>271</v>
      </c>
      <c r="E259">
        <v>1905026</v>
      </c>
      <c r="F259" t="s">
        <v>298</v>
      </c>
      <c r="G259" t="s">
        <v>299</v>
      </c>
      <c r="H259">
        <v>57</v>
      </c>
      <c r="I259" t="s">
        <v>250</v>
      </c>
      <c r="J259">
        <v>407</v>
      </c>
      <c r="K259" t="s">
        <v>300</v>
      </c>
      <c r="L259" s="1">
        <v>73253093.879999995</v>
      </c>
      <c r="M259">
        <v>0</v>
      </c>
      <c r="N259">
        <v>0</v>
      </c>
      <c r="O259">
        <v>0</v>
      </c>
      <c r="P259">
        <v>0</v>
      </c>
      <c r="Q259">
        <v>0</v>
      </c>
      <c r="R259" s="1">
        <v>73253093.879999995</v>
      </c>
      <c r="S259" s="1">
        <v>45528703.25</v>
      </c>
      <c r="T259">
        <v>0</v>
      </c>
      <c r="U259">
        <v>0</v>
      </c>
      <c r="V259">
        <v>0</v>
      </c>
      <c r="W259" s="1">
        <v>27724390.629999999</v>
      </c>
    </row>
    <row r="260" spans="1:23" x14ac:dyDescent="0.35">
      <c r="A260">
        <v>19</v>
      </c>
      <c r="B260" t="s">
        <v>243</v>
      </c>
      <c r="C260">
        <v>1905</v>
      </c>
      <c r="D260" t="s">
        <v>271</v>
      </c>
      <c r="E260">
        <v>1905026</v>
      </c>
      <c r="F260" t="s">
        <v>298</v>
      </c>
      <c r="G260" t="s">
        <v>301</v>
      </c>
      <c r="H260">
        <v>57</v>
      </c>
      <c r="I260" t="s">
        <v>250</v>
      </c>
      <c r="J260">
        <v>408</v>
      </c>
      <c r="K260" t="s">
        <v>300</v>
      </c>
      <c r="L260" s="1">
        <v>83774630.900000006</v>
      </c>
      <c r="M260">
        <v>0</v>
      </c>
      <c r="N260">
        <v>0</v>
      </c>
      <c r="O260">
        <v>0</v>
      </c>
      <c r="P260">
        <v>0</v>
      </c>
      <c r="Q260">
        <v>0</v>
      </c>
      <c r="R260" s="1">
        <v>83774630.900000006</v>
      </c>
      <c r="S260" s="1">
        <v>83774630.900000006</v>
      </c>
      <c r="T260">
        <v>0</v>
      </c>
      <c r="U260">
        <v>0</v>
      </c>
      <c r="V260">
        <v>0</v>
      </c>
      <c r="W260">
        <v>0</v>
      </c>
    </row>
    <row r="261" spans="1:23" x14ac:dyDescent="0.35">
      <c r="A261">
        <v>19</v>
      </c>
      <c r="B261" t="s">
        <v>243</v>
      </c>
      <c r="C261">
        <v>1905</v>
      </c>
      <c r="D261" t="s">
        <v>271</v>
      </c>
      <c r="E261">
        <v>1905026</v>
      </c>
      <c r="F261" t="s">
        <v>298</v>
      </c>
      <c r="G261" t="s">
        <v>302</v>
      </c>
      <c r="H261">
        <v>57</v>
      </c>
      <c r="I261" t="s">
        <v>250</v>
      </c>
      <c r="J261">
        <v>409</v>
      </c>
      <c r="K261" t="s">
        <v>300</v>
      </c>
      <c r="L261" s="1">
        <v>17501974.379999999</v>
      </c>
      <c r="M261">
        <v>0</v>
      </c>
      <c r="N261">
        <v>0</v>
      </c>
      <c r="O261">
        <v>0</v>
      </c>
      <c r="P261">
        <v>0</v>
      </c>
      <c r="Q261">
        <v>0</v>
      </c>
      <c r="R261" s="1">
        <v>17501974.379999999</v>
      </c>
      <c r="S261" s="1">
        <v>12964921.699999999</v>
      </c>
      <c r="T261">
        <v>0</v>
      </c>
      <c r="U261">
        <v>0</v>
      </c>
      <c r="V261">
        <v>0</v>
      </c>
      <c r="W261" s="1">
        <v>4537052.68</v>
      </c>
    </row>
    <row r="262" spans="1:23" x14ac:dyDescent="0.35">
      <c r="A262">
        <v>19</v>
      </c>
      <c r="B262" t="s">
        <v>243</v>
      </c>
      <c r="C262">
        <v>1905</v>
      </c>
      <c r="D262" t="s">
        <v>271</v>
      </c>
      <c r="E262">
        <v>1905026</v>
      </c>
      <c r="F262" t="s">
        <v>298</v>
      </c>
      <c r="G262" t="s">
        <v>303</v>
      </c>
      <c r="H262">
        <v>329</v>
      </c>
      <c r="I262" t="s">
        <v>304</v>
      </c>
      <c r="J262">
        <v>549</v>
      </c>
      <c r="K262" t="s">
        <v>300</v>
      </c>
      <c r="L262">
        <v>0</v>
      </c>
      <c r="M262" s="1">
        <v>1360741.62</v>
      </c>
      <c r="N262">
        <v>0</v>
      </c>
      <c r="O262">
        <v>0</v>
      </c>
      <c r="P262">
        <v>0</v>
      </c>
      <c r="Q262">
        <v>0</v>
      </c>
      <c r="R262" s="1">
        <v>1360741.62</v>
      </c>
      <c r="S262" s="1">
        <v>1360741.62</v>
      </c>
      <c r="T262">
        <v>0</v>
      </c>
      <c r="U262">
        <v>0</v>
      </c>
      <c r="V262">
        <v>0</v>
      </c>
      <c r="W262">
        <v>0</v>
      </c>
    </row>
    <row r="263" spans="1:23" x14ac:dyDescent="0.35">
      <c r="A263">
        <v>19</v>
      </c>
      <c r="B263" t="s">
        <v>243</v>
      </c>
      <c r="C263">
        <v>1905</v>
      </c>
      <c r="D263" t="s">
        <v>271</v>
      </c>
      <c r="E263">
        <v>1905026</v>
      </c>
      <c r="F263" t="s">
        <v>298</v>
      </c>
      <c r="G263" t="s">
        <v>305</v>
      </c>
      <c r="H263">
        <v>57</v>
      </c>
      <c r="I263" t="s">
        <v>250</v>
      </c>
      <c r="J263">
        <v>410</v>
      </c>
      <c r="K263" t="s">
        <v>300</v>
      </c>
      <c r="L263" s="1">
        <v>53549517.82</v>
      </c>
      <c r="M263">
        <v>0</v>
      </c>
      <c r="N263">
        <v>0</v>
      </c>
      <c r="O263">
        <v>0</v>
      </c>
      <c r="P263">
        <v>0</v>
      </c>
      <c r="Q263">
        <v>0</v>
      </c>
      <c r="R263" s="1">
        <v>53549517.82</v>
      </c>
      <c r="S263" s="1">
        <v>26774758.91</v>
      </c>
      <c r="T263">
        <v>0</v>
      </c>
      <c r="U263">
        <v>0</v>
      </c>
      <c r="V263">
        <v>0</v>
      </c>
      <c r="W263" s="1">
        <v>26774758.91</v>
      </c>
    </row>
    <row r="264" spans="1:23" x14ac:dyDescent="0.35">
      <c r="A264">
        <v>19</v>
      </c>
      <c r="B264" t="s">
        <v>243</v>
      </c>
      <c r="C264">
        <v>1905</v>
      </c>
      <c r="D264" t="s">
        <v>271</v>
      </c>
      <c r="E264">
        <v>1905026</v>
      </c>
      <c r="F264" t="s">
        <v>298</v>
      </c>
      <c r="G264" t="s">
        <v>306</v>
      </c>
      <c r="H264">
        <v>71</v>
      </c>
      <c r="I264" t="s">
        <v>260</v>
      </c>
      <c r="J264">
        <v>411</v>
      </c>
      <c r="K264" t="s">
        <v>300</v>
      </c>
      <c r="L264" s="1">
        <v>53549520</v>
      </c>
      <c r="M264">
        <v>0</v>
      </c>
      <c r="N264">
        <v>0</v>
      </c>
      <c r="O264">
        <v>0</v>
      </c>
      <c r="P264">
        <v>0</v>
      </c>
      <c r="Q264">
        <v>0</v>
      </c>
      <c r="R264" s="1">
        <v>53549520</v>
      </c>
      <c r="S264">
        <v>0</v>
      </c>
      <c r="T264">
        <v>0</v>
      </c>
      <c r="U264">
        <v>0</v>
      </c>
      <c r="V264">
        <v>0</v>
      </c>
      <c r="W264" s="1">
        <v>53549520</v>
      </c>
    </row>
    <row r="265" spans="1:23" x14ac:dyDescent="0.35">
      <c r="A265">
        <v>19</v>
      </c>
      <c r="B265" t="s">
        <v>243</v>
      </c>
      <c r="C265">
        <v>1905</v>
      </c>
      <c r="D265" t="s">
        <v>271</v>
      </c>
      <c r="E265">
        <v>1905028</v>
      </c>
      <c r="F265" t="s">
        <v>307</v>
      </c>
      <c r="G265">
        <v>2</v>
      </c>
      <c r="H265" t="s">
        <v>1</v>
      </c>
      <c r="I265" t="s">
        <v>2</v>
      </c>
      <c r="J265" t="s">
        <v>3</v>
      </c>
      <c r="K265" t="s">
        <v>48</v>
      </c>
      <c r="L265" s="1">
        <v>9822295.7200000007</v>
      </c>
      <c r="M265">
        <v>0</v>
      </c>
      <c r="N265">
        <v>0</v>
      </c>
      <c r="O265">
        <v>0</v>
      </c>
      <c r="P265">
        <v>0</v>
      </c>
      <c r="Q265">
        <v>0</v>
      </c>
      <c r="R265" s="1">
        <v>9822295.7200000007</v>
      </c>
      <c r="S265">
        <v>0</v>
      </c>
      <c r="T265">
        <v>0</v>
      </c>
      <c r="U265">
        <v>0</v>
      </c>
      <c r="V265">
        <v>0</v>
      </c>
      <c r="W265" s="1">
        <v>9822295.7200000007</v>
      </c>
    </row>
    <row r="266" spans="1:23" x14ac:dyDescent="0.35">
      <c r="A266">
        <v>19</v>
      </c>
      <c r="B266" t="s">
        <v>243</v>
      </c>
      <c r="C266">
        <v>1905</v>
      </c>
      <c r="D266" t="s">
        <v>271</v>
      </c>
      <c r="E266">
        <v>1905028</v>
      </c>
      <c r="F266" t="s">
        <v>307</v>
      </c>
      <c r="G266" t="s">
        <v>49</v>
      </c>
      <c r="H266" t="s">
        <v>1</v>
      </c>
      <c r="I266" t="s">
        <v>2</v>
      </c>
      <c r="J266" t="s">
        <v>3</v>
      </c>
      <c r="K266" t="s">
        <v>50</v>
      </c>
      <c r="L266" s="1">
        <v>9822295.7200000007</v>
      </c>
      <c r="M266">
        <v>0</v>
      </c>
      <c r="N266">
        <v>0</v>
      </c>
      <c r="O266">
        <v>0</v>
      </c>
      <c r="P266">
        <v>0</v>
      </c>
      <c r="Q266">
        <v>0</v>
      </c>
      <c r="R266" s="1">
        <v>9822295.7200000007</v>
      </c>
      <c r="S266">
        <v>0</v>
      </c>
      <c r="T266">
        <v>0</v>
      </c>
      <c r="U266">
        <v>0</v>
      </c>
      <c r="V266">
        <v>0</v>
      </c>
      <c r="W266" s="1">
        <v>9822295.7200000007</v>
      </c>
    </row>
    <row r="267" spans="1:23" x14ac:dyDescent="0.35">
      <c r="A267">
        <v>19</v>
      </c>
      <c r="B267" t="s">
        <v>243</v>
      </c>
      <c r="C267">
        <v>1905</v>
      </c>
      <c r="D267" t="s">
        <v>271</v>
      </c>
      <c r="E267">
        <v>1905028</v>
      </c>
      <c r="F267" t="s">
        <v>307</v>
      </c>
      <c r="G267" t="s">
        <v>159</v>
      </c>
      <c r="H267" t="s">
        <v>1</v>
      </c>
      <c r="I267" t="s">
        <v>2</v>
      </c>
      <c r="J267" t="s">
        <v>3</v>
      </c>
      <c r="K267" t="s">
        <v>160</v>
      </c>
      <c r="L267" s="1">
        <v>9822295.7200000007</v>
      </c>
      <c r="M267">
        <v>0</v>
      </c>
      <c r="N267">
        <v>0</v>
      </c>
      <c r="O267">
        <v>0</v>
      </c>
      <c r="P267">
        <v>0</v>
      </c>
      <c r="Q267">
        <v>0</v>
      </c>
      <c r="R267" s="1">
        <v>9822295.7200000007</v>
      </c>
      <c r="S267">
        <v>0</v>
      </c>
      <c r="T267">
        <v>0</v>
      </c>
      <c r="U267">
        <v>0</v>
      </c>
      <c r="V267">
        <v>0</v>
      </c>
      <c r="W267" s="1">
        <v>9822295.7200000007</v>
      </c>
    </row>
    <row r="268" spans="1:23" x14ac:dyDescent="0.35">
      <c r="A268">
        <v>19</v>
      </c>
      <c r="B268" t="s">
        <v>243</v>
      </c>
      <c r="C268">
        <v>1905</v>
      </c>
      <c r="D268" t="s">
        <v>271</v>
      </c>
      <c r="E268">
        <v>1905028</v>
      </c>
      <c r="F268" t="s">
        <v>307</v>
      </c>
      <c r="G268" t="s">
        <v>161</v>
      </c>
      <c r="H268" t="s">
        <v>1</v>
      </c>
      <c r="I268" t="s">
        <v>2</v>
      </c>
      <c r="J268" t="s">
        <v>3</v>
      </c>
      <c r="K268" t="s">
        <v>162</v>
      </c>
      <c r="L268" s="1">
        <v>9822295.7200000007</v>
      </c>
      <c r="M268">
        <v>0</v>
      </c>
      <c r="N268">
        <v>0</v>
      </c>
      <c r="O268">
        <v>0</v>
      </c>
      <c r="P268">
        <v>0</v>
      </c>
      <c r="Q268">
        <v>0</v>
      </c>
      <c r="R268" s="1">
        <v>9822295.7200000007</v>
      </c>
      <c r="S268">
        <v>0</v>
      </c>
      <c r="T268">
        <v>0</v>
      </c>
      <c r="U268">
        <v>0</v>
      </c>
      <c r="V268">
        <v>0</v>
      </c>
      <c r="W268" s="1">
        <v>9822295.7200000007</v>
      </c>
    </row>
    <row r="269" spans="1:23" x14ac:dyDescent="0.35">
      <c r="A269">
        <v>19</v>
      </c>
      <c r="B269" t="s">
        <v>243</v>
      </c>
      <c r="C269">
        <v>1905</v>
      </c>
      <c r="D269" t="s">
        <v>271</v>
      </c>
      <c r="E269">
        <v>1905028</v>
      </c>
      <c r="F269" t="s">
        <v>307</v>
      </c>
      <c r="G269" t="s">
        <v>163</v>
      </c>
      <c r="H269" t="s">
        <v>1</v>
      </c>
      <c r="I269" t="s">
        <v>2</v>
      </c>
      <c r="J269" t="s">
        <v>3</v>
      </c>
      <c r="K269" t="s">
        <v>164</v>
      </c>
      <c r="L269" s="1">
        <v>9822295.7200000007</v>
      </c>
      <c r="M269">
        <v>0</v>
      </c>
      <c r="N269">
        <v>0</v>
      </c>
      <c r="O269">
        <v>0</v>
      </c>
      <c r="P269">
        <v>0</v>
      </c>
      <c r="Q269">
        <v>0</v>
      </c>
      <c r="R269" s="1">
        <v>9822295.7200000007</v>
      </c>
      <c r="S269">
        <v>0</v>
      </c>
      <c r="T269">
        <v>0</v>
      </c>
      <c r="U269">
        <v>0</v>
      </c>
      <c r="V269">
        <v>0</v>
      </c>
      <c r="W269" s="1">
        <v>9822295.7200000007</v>
      </c>
    </row>
    <row r="270" spans="1:23" x14ac:dyDescent="0.35">
      <c r="A270">
        <v>19</v>
      </c>
      <c r="B270" t="s">
        <v>243</v>
      </c>
      <c r="C270">
        <v>1905</v>
      </c>
      <c r="D270" t="s">
        <v>271</v>
      </c>
      <c r="E270">
        <v>1905028</v>
      </c>
      <c r="F270" t="s">
        <v>307</v>
      </c>
      <c r="G270" t="s">
        <v>222</v>
      </c>
      <c r="H270" t="s">
        <v>1</v>
      </c>
      <c r="I270" t="s">
        <v>2</v>
      </c>
      <c r="J270" t="s">
        <v>3</v>
      </c>
      <c r="K270" t="s">
        <v>223</v>
      </c>
      <c r="L270" s="1">
        <v>9822295.7200000007</v>
      </c>
      <c r="M270">
        <v>0</v>
      </c>
      <c r="N270">
        <v>0</v>
      </c>
      <c r="O270">
        <v>0</v>
      </c>
      <c r="P270">
        <v>0</v>
      </c>
      <c r="Q270">
        <v>0</v>
      </c>
      <c r="R270" s="1">
        <v>9822295.7200000007</v>
      </c>
      <c r="S270">
        <v>0</v>
      </c>
      <c r="T270">
        <v>0</v>
      </c>
      <c r="U270">
        <v>0</v>
      </c>
      <c r="V270">
        <v>0</v>
      </c>
      <c r="W270" s="1">
        <v>9822295.7200000007</v>
      </c>
    </row>
    <row r="271" spans="1:23" x14ac:dyDescent="0.35">
      <c r="A271">
        <v>19</v>
      </c>
      <c r="B271" t="s">
        <v>243</v>
      </c>
      <c r="C271">
        <v>1905</v>
      </c>
      <c r="D271" t="s">
        <v>271</v>
      </c>
      <c r="E271">
        <v>1905028</v>
      </c>
      <c r="F271" t="s">
        <v>307</v>
      </c>
      <c r="G271" t="s">
        <v>308</v>
      </c>
      <c r="H271">
        <v>57</v>
      </c>
      <c r="I271" t="s">
        <v>250</v>
      </c>
      <c r="J271">
        <v>412</v>
      </c>
      <c r="K271" t="s">
        <v>309</v>
      </c>
      <c r="L271" s="1">
        <v>2748382.33</v>
      </c>
      <c r="M271">
        <v>0</v>
      </c>
      <c r="N271">
        <v>0</v>
      </c>
      <c r="O271">
        <v>0</v>
      </c>
      <c r="P271">
        <v>0</v>
      </c>
      <c r="Q271">
        <v>0</v>
      </c>
      <c r="R271" s="1">
        <v>2748382.33</v>
      </c>
      <c r="S271">
        <v>0</v>
      </c>
      <c r="T271">
        <v>0</v>
      </c>
      <c r="U271">
        <v>0</v>
      </c>
      <c r="V271">
        <v>0</v>
      </c>
      <c r="W271" s="1">
        <v>2748382.33</v>
      </c>
    </row>
    <row r="272" spans="1:23" x14ac:dyDescent="0.35">
      <c r="A272">
        <v>19</v>
      </c>
      <c r="B272" t="s">
        <v>243</v>
      </c>
      <c r="C272">
        <v>1905</v>
      </c>
      <c r="D272" t="s">
        <v>271</v>
      </c>
      <c r="E272">
        <v>1905028</v>
      </c>
      <c r="F272" t="s">
        <v>307</v>
      </c>
      <c r="G272" t="s">
        <v>310</v>
      </c>
      <c r="H272">
        <v>57</v>
      </c>
      <c r="I272" t="s">
        <v>250</v>
      </c>
      <c r="J272">
        <v>413</v>
      </c>
      <c r="K272" t="s">
        <v>309</v>
      </c>
      <c r="L272" s="1">
        <v>7073913.3899999997</v>
      </c>
      <c r="M272">
        <v>0</v>
      </c>
      <c r="N272">
        <v>0</v>
      </c>
      <c r="O272">
        <v>0</v>
      </c>
      <c r="P272">
        <v>0</v>
      </c>
      <c r="Q272">
        <v>0</v>
      </c>
      <c r="R272" s="1">
        <v>7073913.3899999997</v>
      </c>
      <c r="S272">
        <v>0</v>
      </c>
      <c r="T272">
        <v>0</v>
      </c>
      <c r="U272">
        <v>0</v>
      </c>
      <c r="V272">
        <v>0</v>
      </c>
      <c r="W272" s="1">
        <v>7073913.3899999997</v>
      </c>
    </row>
    <row r="273" spans="1:23" x14ac:dyDescent="0.35">
      <c r="A273">
        <v>19</v>
      </c>
      <c r="B273" t="s">
        <v>243</v>
      </c>
      <c r="C273">
        <v>1905</v>
      </c>
      <c r="D273" t="s">
        <v>271</v>
      </c>
      <c r="E273">
        <v>1905030</v>
      </c>
      <c r="F273" t="s">
        <v>311</v>
      </c>
      <c r="G273">
        <v>2</v>
      </c>
      <c r="H273" t="s">
        <v>1</v>
      </c>
      <c r="I273" t="s">
        <v>2</v>
      </c>
      <c r="J273" t="s">
        <v>3</v>
      </c>
      <c r="K273" t="s">
        <v>48</v>
      </c>
      <c r="L273" s="1">
        <v>12077200</v>
      </c>
      <c r="M273">
        <v>0</v>
      </c>
      <c r="N273">
        <v>0</v>
      </c>
      <c r="O273">
        <v>0</v>
      </c>
      <c r="P273">
        <v>0</v>
      </c>
      <c r="Q273">
        <v>0</v>
      </c>
      <c r="R273" s="1">
        <v>12077200</v>
      </c>
      <c r="S273" s="1">
        <v>2310800</v>
      </c>
      <c r="T273" s="1">
        <v>2310800</v>
      </c>
      <c r="U273">
        <v>0</v>
      </c>
      <c r="V273">
        <v>0</v>
      </c>
      <c r="W273" s="1">
        <v>9766400</v>
      </c>
    </row>
    <row r="274" spans="1:23" x14ac:dyDescent="0.35">
      <c r="A274">
        <v>19</v>
      </c>
      <c r="B274" t="s">
        <v>243</v>
      </c>
      <c r="C274">
        <v>1905</v>
      </c>
      <c r="D274" t="s">
        <v>271</v>
      </c>
      <c r="E274">
        <v>1905030</v>
      </c>
      <c r="F274" t="s">
        <v>311</v>
      </c>
      <c r="G274" t="s">
        <v>49</v>
      </c>
      <c r="H274" t="s">
        <v>1</v>
      </c>
      <c r="I274" t="s">
        <v>2</v>
      </c>
      <c r="J274" t="s">
        <v>3</v>
      </c>
      <c r="K274" t="s">
        <v>50</v>
      </c>
      <c r="L274" s="1">
        <v>12077200</v>
      </c>
      <c r="M274">
        <v>0</v>
      </c>
      <c r="N274">
        <v>0</v>
      </c>
      <c r="O274">
        <v>0</v>
      </c>
      <c r="P274">
        <v>0</v>
      </c>
      <c r="Q274">
        <v>0</v>
      </c>
      <c r="R274" s="1">
        <v>12077200</v>
      </c>
      <c r="S274" s="1">
        <v>2310800</v>
      </c>
      <c r="T274" s="1">
        <v>2310800</v>
      </c>
      <c r="U274">
        <v>0</v>
      </c>
      <c r="V274">
        <v>0</v>
      </c>
      <c r="W274" s="1">
        <v>9766400</v>
      </c>
    </row>
    <row r="275" spans="1:23" x14ac:dyDescent="0.35">
      <c r="A275">
        <v>19</v>
      </c>
      <c r="B275" t="s">
        <v>243</v>
      </c>
      <c r="C275">
        <v>1905</v>
      </c>
      <c r="D275" t="s">
        <v>271</v>
      </c>
      <c r="E275">
        <v>1905030</v>
      </c>
      <c r="F275" t="s">
        <v>311</v>
      </c>
      <c r="G275" t="s">
        <v>159</v>
      </c>
      <c r="H275" t="s">
        <v>1</v>
      </c>
      <c r="I275" t="s">
        <v>2</v>
      </c>
      <c r="J275" t="s">
        <v>3</v>
      </c>
      <c r="K275" t="s">
        <v>160</v>
      </c>
      <c r="L275" s="1">
        <v>12077200</v>
      </c>
      <c r="M275">
        <v>0</v>
      </c>
      <c r="N275">
        <v>0</v>
      </c>
      <c r="O275">
        <v>0</v>
      </c>
      <c r="P275">
        <v>0</v>
      </c>
      <c r="Q275">
        <v>0</v>
      </c>
      <c r="R275" s="1">
        <v>12077200</v>
      </c>
      <c r="S275" s="1">
        <v>2310800</v>
      </c>
      <c r="T275" s="1">
        <v>2310800</v>
      </c>
      <c r="U275">
        <v>0</v>
      </c>
      <c r="V275">
        <v>0</v>
      </c>
      <c r="W275" s="1">
        <v>9766400</v>
      </c>
    </row>
    <row r="276" spans="1:23" x14ac:dyDescent="0.35">
      <c r="A276">
        <v>19</v>
      </c>
      <c r="B276" t="s">
        <v>243</v>
      </c>
      <c r="C276">
        <v>1905</v>
      </c>
      <c r="D276" t="s">
        <v>271</v>
      </c>
      <c r="E276">
        <v>1905030</v>
      </c>
      <c r="F276" t="s">
        <v>311</v>
      </c>
      <c r="G276" t="s">
        <v>161</v>
      </c>
      <c r="H276" t="s">
        <v>1</v>
      </c>
      <c r="I276" t="s">
        <v>2</v>
      </c>
      <c r="J276" t="s">
        <v>3</v>
      </c>
      <c r="K276" t="s">
        <v>162</v>
      </c>
      <c r="L276" s="1">
        <v>12077200</v>
      </c>
      <c r="M276">
        <v>0</v>
      </c>
      <c r="N276">
        <v>0</v>
      </c>
      <c r="O276">
        <v>0</v>
      </c>
      <c r="P276">
        <v>0</v>
      </c>
      <c r="Q276">
        <v>0</v>
      </c>
      <c r="R276" s="1">
        <v>12077200</v>
      </c>
      <c r="S276" s="1">
        <v>2310800</v>
      </c>
      <c r="T276" s="1">
        <v>2310800</v>
      </c>
      <c r="U276">
        <v>0</v>
      </c>
      <c r="V276">
        <v>0</v>
      </c>
      <c r="W276" s="1">
        <v>9766400</v>
      </c>
    </row>
    <row r="277" spans="1:23" x14ac:dyDescent="0.35">
      <c r="A277">
        <v>19</v>
      </c>
      <c r="B277" t="s">
        <v>243</v>
      </c>
      <c r="C277">
        <v>1905</v>
      </c>
      <c r="D277" t="s">
        <v>271</v>
      </c>
      <c r="E277">
        <v>1905030</v>
      </c>
      <c r="F277" t="s">
        <v>311</v>
      </c>
      <c r="G277" t="s">
        <v>163</v>
      </c>
      <c r="H277" t="s">
        <v>1</v>
      </c>
      <c r="I277" t="s">
        <v>2</v>
      </c>
      <c r="J277" t="s">
        <v>3</v>
      </c>
      <c r="K277" t="s">
        <v>164</v>
      </c>
      <c r="L277" s="1">
        <v>12077200</v>
      </c>
      <c r="M277">
        <v>0</v>
      </c>
      <c r="N277">
        <v>0</v>
      </c>
      <c r="O277">
        <v>0</v>
      </c>
      <c r="P277">
        <v>0</v>
      </c>
      <c r="Q277">
        <v>0</v>
      </c>
      <c r="R277" s="1">
        <v>12077200</v>
      </c>
      <c r="S277" s="1">
        <v>2310800</v>
      </c>
      <c r="T277" s="1">
        <v>2310800</v>
      </c>
      <c r="U277">
        <v>0</v>
      </c>
      <c r="V277">
        <v>0</v>
      </c>
      <c r="W277" s="1">
        <v>9766400</v>
      </c>
    </row>
    <row r="278" spans="1:23" x14ac:dyDescent="0.35">
      <c r="A278">
        <v>19</v>
      </c>
      <c r="B278" t="s">
        <v>243</v>
      </c>
      <c r="C278">
        <v>1905</v>
      </c>
      <c r="D278" t="s">
        <v>271</v>
      </c>
      <c r="E278">
        <v>1905030</v>
      </c>
      <c r="F278" t="s">
        <v>311</v>
      </c>
      <c r="G278" t="s">
        <v>222</v>
      </c>
      <c r="H278" t="s">
        <v>1</v>
      </c>
      <c r="I278" t="s">
        <v>2</v>
      </c>
      <c r="J278" t="s">
        <v>3</v>
      </c>
      <c r="K278" t="s">
        <v>223</v>
      </c>
      <c r="L278" s="1">
        <v>12077200</v>
      </c>
      <c r="M278">
        <v>0</v>
      </c>
      <c r="N278">
        <v>0</v>
      </c>
      <c r="O278">
        <v>0</v>
      </c>
      <c r="P278">
        <v>0</v>
      </c>
      <c r="Q278">
        <v>0</v>
      </c>
      <c r="R278" s="1">
        <v>12077200</v>
      </c>
      <c r="S278" s="1">
        <v>2310800</v>
      </c>
      <c r="T278" s="1">
        <v>2310800</v>
      </c>
      <c r="U278">
        <v>0</v>
      </c>
      <c r="V278">
        <v>0</v>
      </c>
      <c r="W278" s="1">
        <v>9766400</v>
      </c>
    </row>
    <row r="279" spans="1:23" x14ac:dyDescent="0.35">
      <c r="A279">
        <v>19</v>
      </c>
      <c r="B279" t="s">
        <v>243</v>
      </c>
      <c r="C279">
        <v>1905</v>
      </c>
      <c r="D279" t="s">
        <v>271</v>
      </c>
      <c r="E279">
        <v>1905030</v>
      </c>
      <c r="F279" t="s">
        <v>311</v>
      </c>
      <c r="G279" t="s">
        <v>312</v>
      </c>
      <c r="H279">
        <v>71</v>
      </c>
      <c r="I279" t="s">
        <v>260</v>
      </c>
      <c r="J279">
        <v>414</v>
      </c>
      <c r="K279" t="s">
        <v>313</v>
      </c>
      <c r="L279" s="1">
        <v>12077200</v>
      </c>
      <c r="M279">
        <v>0</v>
      </c>
      <c r="N279">
        <v>0</v>
      </c>
      <c r="O279">
        <v>0</v>
      </c>
      <c r="P279">
        <v>0</v>
      </c>
      <c r="Q279">
        <v>0</v>
      </c>
      <c r="R279" s="1">
        <v>12077200</v>
      </c>
      <c r="S279" s="1">
        <v>2310800</v>
      </c>
      <c r="T279" s="1">
        <v>2310800</v>
      </c>
      <c r="U279">
        <v>0</v>
      </c>
      <c r="V279">
        <v>0</v>
      </c>
      <c r="W279" s="1">
        <v>9766400</v>
      </c>
    </row>
    <row r="280" spans="1:23" x14ac:dyDescent="0.35">
      <c r="A280">
        <v>19</v>
      </c>
      <c r="B280" t="s">
        <v>243</v>
      </c>
      <c r="C280">
        <v>1905</v>
      </c>
      <c r="D280" t="s">
        <v>271</v>
      </c>
      <c r="E280">
        <v>1905031</v>
      </c>
      <c r="F280" t="s">
        <v>314</v>
      </c>
      <c r="G280">
        <v>2</v>
      </c>
      <c r="H280" t="s">
        <v>1</v>
      </c>
      <c r="I280" t="s">
        <v>2</v>
      </c>
      <c r="J280" t="s">
        <v>3</v>
      </c>
      <c r="K280" t="s">
        <v>48</v>
      </c>
      <c r="L280" s="1">
        <v>119658122.90000001</v>
      </c>
      <c r="M280">
        <v>0</v>
      </c>
      <c r="N280">
        <v>0</v>
      </c>
      <c r="O280">
        <v>0</v>
      </c>
      <c r="P280">
        <v>0</v>
      </c>
      <c r="Q280">
        <v>0</v>
      </c>
      <c r="R280" s="1">
        <v>119658122.90000001</v>
      </c>
      <c r="S280" s="1">
        <v>119658122.90000001</v>
      </c>
      <c r="T280">
        <v>0</v>
      </c>
      <c r="U280">
        <v>0</v>
      </c>
      <c r="V280">
        <v>0</v>
      </c>
      <c r="W280">
        <v>0</v>
      </c>
    </row>
    <row r="281" spans="1:23" x14ac:dyDescent="0.35">
      <c r="A281">
        <v>19</v>
      </c>
      <c r="B281" t="s">
        <v>243</v>
      </c>
      <c r="C281">
        <v>1905</v>
      </c>
      <c r="D281" t="s">
        <v>271</v>
      </c>
      <c r="E281">
        <v>1905031</v>
      </c>
      <c r="F281" t="s">
        <v>314</v>
      </c>
      <c r="G281" t="s">
        <v>49</v>
      </c>
      <c r="H281" t="s">
        <v>1</v>
      </c>
      <c r="I281" t="s">
        <v>2</v>
      </c>
      <c r="J281" t="s">
        <v>3</v>
      </c>
      <c r="K281" t="s">
        <v>50</v>
      </c>
      <c r="L281" s="1">
        <v>119658122.90000001</v>
      </c>
      <c r="M281">
        <v>0</v>
      </c>
      <c r="N281">
        <v>0</v>
      </c>
      <c r="O281">
        <v>0</v>
      </c>
      <c r="P281">
        <v>0</v>
      </c>
      <c r="Q281">
        <v>0</v>
      </c>
      <c r="R281" s="1">
        <v>119658122.90000001</v>
      </c>
      <c r="S281" s="1">
        <v>119658122.90000001</v>
      </c>
      <c r="T281">
        <v>0</v>
      </c>
      <c r="U281">
        <v>0</v>
      </c>
      <c r="V281">
        <v>0</v>
      </c>
      <c r="W281">
        <v>0</v>
      </c>
    </row>
    <row r="282" spans="1:23" x14ac:dyDescent="0.35">
      <c r="A282">
        <v>19</v>
      </c>
      <c r="B282" t="s">
        <v>243</v>
      </c>
      <c r="C282">
        <v>1905</v>
      </c>
      <c r="D282" t="s">
        <v>271</v>
      </c>
      <c r="E282">
        <v>1905031</v>
      </c>
      <c r="F282" t="s">
        <v>314</v>
      </c>
      <c r="G282" t="s">
        <v>159</v>
      </c>
      <c r="H282" t="s">
        <v>1</v>
      </c>
      <c r="I282" t="s">
        <v>2</v>
      </c>
      <c r="J282" t="s">
        <v>3</v>
      </c>
      <c r="K282" t="s">
        <v>160</v>
      </c>
      <c r="L282" s="1">
        <v>119658122.90000001</v>
      </c>
      <c r="M282">
        <v>0</v>
      </c>
      <c r="N282">
        <v>0</v>
      </c>
      <c r="O282">
        <v>0</v>
      </c>
      <c r="P282">
        <v>0</v>
      </c>
      <c r="Q282">
        <v>0</v>
      </c>
      <c r="R282" s="1">
        <v>119658122.90000001</v>
      </c>
      <c r="S282" s="1">
        <v>119658122.90000001</v>
      </c>
      <c r="T282">
        <v>0</v>
      </c>
      <c r="U282">
        <v>0</v>
      </c>
      <c r="V282">
        <v>0</v>
      </c>
      <c r="W282">
        <v>0</v>
      </c>
    </row>
    <row r="283" spans="1:23" x14ac:dyDescent="0.35">
      <c r="A283">
        <v>19</v>
      </c>
      <c r="B283" t="s">
        <v>243</v>
      </c>
      <c r="C283">
        <v>1905</v>
      </c>
      <c r="D283" t="s">
        <v>271</v>
      </c>
      <c r="E283">
        <v>1905031</v>
      </c>
      <c r="F283" t="s">
        <v>314</v>
      </c>
      <c r="G283" t="s">
        <v>161</v>
      </c>
      <c r="H283" t="s">
        <v>1</v>
      </c>
      <c r="I283" t="s">
        <v>2</v>
      </c>
      <c r="J283" t="s">
        <v>3</v>
      </c>
      <c r="K283" t="s">
        <v>162</v>
      </c>
      <c r="L283" s="1">
        <v>119658122.90000001</v>
      </c>
      <c r="M283">
        <v>0</v>
      </c>
      <c r="N283">
        <v>0</v>
      </c>
      <c r="O283">
        <v>0</v>
      </c>
      <c r="P283">
        <v>0</v>
      </c>
      <c r="Q283">
        <v>0</v>
      </c>
      <c r="R283" s="1">
        <v>119658122.90000001</v>
      </c>
      <c r="S283" s="1">
        <v>119658122.90000001</v>
      </c>
      <c r="T283">
        <v>0</v>
      </c>
      <c r="U283">
        <v>0</v>
      </c>
      <c r="V283">
        <v>0</v>
      </c>
      <c r="W283">
        <v>0</v>
      </c>
    </row>
    <row r="284" spans="1:23" x14ac:dyDescent="0.35">
      <c r="A284">
        <v>19</v>
      </c>
      <c r="B284" t="s">
        <v>243</v>
      </c>
      <c r="C284">
        <v>1905</v>
      </c>
      <c r="D284" t="s">
        <v>271</v>
      </c>
      <c r="E284">
        <v>1905031</v>
      </c>
      <c r="F284" t="s">
        <v>314</v>
      </c>
      <c r="G284" t="s">
        <v>163</v>
      </c>
      <c r="H284" t="s">
        <v>1</v>
      </c>
      <c r="I284" t="s">
        <v>2</v>
      </c>
      <c r="J284" t="s">
        <v>3</v>
      </c>
      <c r="K284" t="s">
        <v>164</v>
      </c>
      <c r="L284" s="1">
        <v>119658122.90000001</v>
      </c>
      <c r="M284">
        <v>0</v>
      </c>
      <c r="N284">
        <v>0</v>
      </c>
      <c r="O284">
        <v>0</v>
      </c>
      <c r="P284">
        <v>0</v>
      </c>
      <c r="Q284">
        <v>0</v>
      </c>
      <c r="R284" s="1">
        <v>119658122.90000001</v>
      </c>
      <c r="S284" s="1">
        <v>119658122.90000001</v>
      </c>
      <c r="T284">
        <v>0</v>
      </c>
      <c r="U284">
        <v>0</v>
      </c>
      <c r="V284">
        <v>0</v>
      </c>
      <c r="W284">
        <v>0</v>
      </c>
    </row>
    <row r="285" spans="1:23" x14ac:dyDescent="0.35">
      <c r="A285">
        <v>19</v>
      </c>
      <c r="B285" t="s">
        <v>243</v>
      </c>
      <c r="C285">
        <v>1905</v>
      </c>
      <c r="D285" t="s">
        <v>271</v>
      </c>
      <c r="E285">
        <v>1905031</v>
      </c>
      <c r="F285" t="s">
        <v>314</v>
      </c>
      <c r="G285" t="s">
        <v>222</v>
      </c>
      <c r="H285" t="s">
        <v>1</v>
      </c>
      <c r="I285" t="s">
        <v>2</v>
      </c>
      <c r="J285" t="s">
        <v>3</v>
      </c>
      <c r="K285" t="s">
        <v>223</v>
      </c>
      <c r="L285" s="1">
        <v>119658122.90000001</v>
      </c>
      <c r="M285">
        <v>0</v>
      </c>
      <c r="N285">
        <v>0</v>
      </c>
      <c r="O285">
        <v>0</v>
      </c>
      <c r="P285">
        <v>0</v>
      </c>
      <c r="Q285">
        <v>0</v>
      </c>
      <c r="R285" s="1">
        <v>119658122.90000001</v>
      </c>
      <c r="S285" s="1">
        <v>119658122.90000001</v>
      </c>
      <c r="T285">
        <v>0</v>
      </c>
      <c r="U285">
        <v>0</v>
      </c>
      <c r="V285">
        <v>0</v>
      </c>
      <c r="W285">
        <v>0</v>
      </c>
    </row>
    <row r="286" spans="1:23" x14ac:dyDescent="0.35">
      <c r="A286">
        <v>19</v>
      </c>
      <c r="B286" t="s">
        <v>243</v>
      </c>
      <c r="C286">
        <v>1905</v>
      </c>
      <c r="D286" t="s">
        <v>271</v>
      </c>
      <c r="E286">
        <v>1905031</v>
      </c>
      <c r="F286" t="s">
        <v>314</v>
      </c>
      <c r="G286" t="s">
        <v>315</v>
      </c>
      <c r="H286">
        <v>57</v>
      </c>
      <c r="I286" t="s">
        <v>250</v>
      </c>
      <c r="J286">
        <v>415</v>
      </c>
      <c r="K286" t="s">
        <v>316</v>
      </c>
      <c r="L286" s="1">
        <v>84503645.200000003</v>
      </c>
      <c r="M286">
        <v>0</v>
      </c>
      <c r="N286">
        <v>0</v>
      </c>
      <c r="O286">
        <v>0</v>
      </c>
      <c r="P286">
        <v>0</v>
      </c>
      <c r="Q286">
        <v>0</v>
      </c>
      <c r="R286" s="1">
        <v>84503645.200000003</v>
      </c>
      <c r="S286" s="1">
        <v>84503645.200000003</v>
      </c>
      <c r="T286">
        <v>0</v>
      </c>
      <c r="U286">
        <v>0</v>
      </c>
      <c r="V286">
        <v>0</v>
      </c>
      <c r="W286">
        <v>0</v>
      </c>
    </row>
    <row r="287" spans="1:23" x14ac:dyDescent="0.35">
      <c r="A287">
        <v>19</v>
      </c>
      <c r="B287" t="s">
        <v>243</v>
      </c>
      <c r="C287">
        <v>1905</v>
      </c>
      <c r="D287" t="s">
        <v>271</v>
      </c>
      <c r="E287">
        <v>1905031</v>
      </c>
      <c r="F287" t="s">
        <v>314</v>
      </c>
      <c r="G287" t="s">
        <v>317</v>
      </c>
      <c r="H287">
        <v>57</v>
      </c>
      <c r="I287" t="s">
        <v>250</v>
      </c>
      <c r="J287">
        <v>416</v>
      </c>
      <c r="K287" t="s">
        <v>316</v>
      </c>
      <c r="L287" s="1">
        <v>35154477.700000003</v>
      </c>
      <c r="M287">
        <v>0</v>
      </c>
      <c r="N287">
        <v>0</v>
      </c>
      <c r="O287">
        <v>0</v>
      </c>
      <c r="P287">
        <v>0</v>
      </c>
      <c r="Q287">
        <v>0</v>
      </c>
      <c r="R287" s="1">
        <v>35154477.700000003</v>
      </c>
      <c r="S287" s="1">
        <v>35154477.700000003</v>
      </c>
      <c r="T287">
        <v>0</v>
      </c>
      <c r="U287">
        <v>0</v>
      </c>
      <c r="V287">
        <v>0</v>
      </c>
      <c r="W287">
        <v>0</v>
      </c>
    </row>
    <row r="288" spans="1:23" x14ac:dyDescent="0.35">
      <c r="A288">
        <v>19</v>
      </c>
      <c r="B288" t="s">
        <v>243</v>
      </c>
      <c r="C288">
        <v>1906</v>
      </c>
      <c r="D288" t="s">
        <v>318</v>
      </c>
      <c r="E288">
        <v>1906004</v>
      </c>
      <c r="F288" t="s">
        <v>319</v>
      </c>
      <c r="G288">
        <v>2</v>
      </c>
      <c r="H288" t="s">
        <v>1</v>
      </c>
      <c r="I288" t="s">
        <v>2</v>
      </c>
      <c r="J288" t="s">
        <v>3</v>
      </c>
      <c r="K288" t="s">
        <v>48</v>
      </c>
      <c r="L288" s="1">
        <v>121851255929.88</v>
      </c>
      <c r="M288" s="1">
        <v>8807900902.25</v>
      </c>
      <c r="N288">
        <v>0</v>
      </c>
      <c r="O288">
        <v>0</v>
      </c>
      <c r="P288">
        <v>0</v>
      </c>
      <c r="Q288">
        <v>0</v>
      </c>
      <c r="R288" s="1">
        <v>130659156832.13</v>
      </c>
      <c r="S288" s="1">
        <v>30302246870.009998</v>
      </c>
      <c r="T288" s="1">
        <v>30302246870.009998</v>
      </c>
      <c r="U288" s="1">
        <v>30302246870.009998</v>
      </c>
      <c r="V288" s="1">
        <v>30302246870.009998</v>
      </c>
      <c r="W288" s="1">
        <v>100356909962.12</v>
      </c>
    </row>
    <row r="289" spans="1:23" x14ac:dyDescent="0.35">
      <c r="A289">
        <v>19</v>
      </c>
      <c r="B289" t="s">
        <v>243</v>
      </c>
      <c r="C289">
        <v>1906</v>
      </c>
      <c r="D289" t="s">
        <v>318</v>
      </c>
      <c r="E289">
        <v>1906004</v>
      </c>
      <c r="F289" t="s">
        <v>319</v>
      </c>
      <c r="G289" t="s">
        <v>49</v>
      </c>
      <c r="H289" t="s">
        <v>1</v>
      </c>
      <c r="I289" t="s">
        <v>2</v>
      </c>
      <c r="J289" t="s">
        <v>3</v>
      </c>
      <c r="K289" t="s">
        <v>50</v>
      </c>
      <c r="L289" s="1">
        <v>121851255929.88</v>
      </c>
      <c r="M289" s="1">
        <v>8807900902.25</v>
      </c>
      <c r="N289">
        <v>0</v>
      </c>
      <c r="O289">
        <v>0</v>
      </c>
      <c r="P289">
        <v>0</v>
      </c>
      <c r="Q289">
        <v>0</v>
      </c>
      <c r="R289" s="1">
        <v>130659156832.13</v>
      </c>
      <c r="S289" s="1">
        <v>30302246870.009998</v>
      </c>
      <c r="T289" s="1">
        <v>30302246870.009998</v>
      </c>
      <c r="U289" s="1">
        <v>30302246870.009998</v>
      </c>
      <c r="V289" s="1">
        <v>30302246870.009998</v>
      </c>
      <c r="W289" s="1">
        <v>100356909962.12</v>
      </c>
    </row>
    <row r="290" spans="1:23" x14ac:dyDescent="0.35">
      <c r="A290">
        <v>19</v>
      </c>
      <c r="B290" t="s">
        <v>243</v>
      </c>
      <c r="C290">
        <v>1906</v>
      </c>
      <c r="D290" t="s">
        <v>318</v>
      </c>
      <c r="E290">
        <v>1906004</v>
      </c>
      <c r="F290" t="s">
        <v>319</v>
      </c>
      <c r="G290" t="s">
        <v>159</v>
      </c>
      <c r="H290" t="s">
        <v>1</v>
      </c>
      <c r="I290" t="s">
        <v>2</v>
      </c>
      <c r="J290" t="s">
        <v>3</v>
      </c>
      <c r="K290" t="s">
        <v>160</v>
      </c>
      <c r="L290" s="1">
        <v>121851255929.88</v>
      </c>
      <c r="M290" s="1">
        <v>8807900902.25</v>
      </c>
      <c r="N290">
        <v>0</v>
      </c>
      <c r="O290">
        <v>0</v>
      </c>
      <c r="P290">
        <v>0</v>
      </c>
      <c r="Q290">
        <v>0</v>
      </c>
      <c r="R290" s="1">
        <v>130659156832.13</v>
      </c>
      <c r="S290" s="1">
        <v>30302246870.009998</v>
      </c>
      <c r="T290" s="1">
        <v>30302246870.009998</v>
      </c>
      <c r="U290" s="1">
        <v>30302246870.009998</v>
      </c>
      <c r="V290" s="1">
        <v>30302246870.009998</v>
      </c>
      <c r="W290" s="1">
        <v>100356909962.12</v>
      </c>
    </row>
    <row r="291" spans="1:23" x14ac:dyDescent="0.35">
      <c r="A291">
        <v>19</v>
      </c>
      <c r="B291" t="s">
        <v>243</v>
      </c>
      <c r="C291">
        <v>1906</v>
      </c>
      <c r="D291" t="s">
        <v>318</v>
      </c>
      <c r="E291">
        <v>1906004</v>
      </c>
      <c r="F291" t="s">
        <v>319</v>
      </c>
      <c r="G291" t="s">
        <v>161</v>
      </c>
      <c r="H291" t="s">
        <v>1</v>
      </c>
      <c r="I291" t="s">
        <v>2</v>
      </c>
      <c r="J291" t="s">
        <v>3</v>
      </c>
      <c r="K291" t="s">
        <v>162</v>
      </c>
      <c r="L291" s="1">
        <v>121851255929.88</v>
      </c>
      <c r="M291" s="1">
        <v>8807900902.25</v>
      </c>
      <c r="N291">
        <v>0</v>
      </c>
      <c r="O291">
        <v>0</v>
      </c>
      <c r="P291">
        <v>0</v>
      </c>
      <c r="Q291">
        <v>0</v>
      </c>
      <c r="R291" s="1">
        <v>130659156832.13</v>
      </c>
      <c r="S291" s="1">
        <v>30302246870.009998</v>
      </c>
      <c r="T291" s="1">
        <v>30302246870.009998</v>
      </c>
      <c r="U291" s="1">
        <v>30302246870.009998</v>
      </c>
      <c r="V291" s="1">
        <v>30302246870.009998</v>
      </c>
      <c r="W291" s="1">
        <v>100356909962.12</v>
      </c>
    </row>
    <row r="292" spans="1:23" x14ac:dyDescent="0.35">
      <c r="A292">
        <v>19</v>
      </c>
      <c r="B292" t="s">
        <v>243</v>
      </c>
      <c r="C292">
        <v>1906</v>
      </c>
      <c r="D292" t="s">
        <v>318</v>
      </c>
      <c r="E292">
        <v>1906004</v>
      </c>
      <c r="F292" t="s">
        <v>319</v>
      </c>
      <c r="G292" t="s">
        <v>163</v>
      </c>
      <c r="H292" t="s">
        <v>1</v>
      </c>
      <c r="I292" t="s">
        <v>2</v>
      </c>
      <c r="J292" t="s">
        <v>3</v>
      </c>
      <c r="K292" t="s">
        <v>164</v>
      </c>
      <c r="L292" s="1">
        <v>121851255929.88</v>
      </c>
      <c r="M292" s="1">
        <v>8807900902.25</v>
      </c>
      <c r="N292">
        <v>0</v>
      </c>
      <c r="O292">
        <v>0</v>
      </c>
      <c r="P292">
        <v>0</v>
      </c>
      <c r="Q292">
        <v>0</v>
      </c>
      <c r="R292" s="1">
        <v>130659156832.13</v>
      </c>
      <c r="S292" s="1">
        <v>30302246870.009998</v>
      </c>
      <c r="T292" s="1">
        <v>30302246870.009998</v>
      </c>
      <c r="U292" s="1">
        <v>30302246870.009998</v>
      </c>
      <c r="V292" s="1">
        <v>30302246870.009998</v>
      </c>
      <c r="W292" s="1">
        <v>100356909962.12</v>
      </c>
    </row>
    <row r="293" spans="1:23" x14ac:dyDescent="0.35">
      <c r="A293">
        <v>19</v>
      </c>
      <c r="B293" t="s">
        <v>243</v>
      </c>
      <c r="C293">
        <v>1906</v>
      </c>
      <c r="D293" t="s">
        <v>318</v>
      </c>
      <c r="E293">
        <v>1906004</v>
      </c>
      <c r="F293" t="s">
        <v>319</v>
      </c>
      <c r="G293" t="s">
        <v>222</v>
      </c>
      <c r="H293" t="s">
        <v>1</v>
      </c>
      <c r="I293" t="s">
        <v>2</v>
      </c>
      <c r="J293" t="s">
        <v>3</v>
      </c>
      <c r="K293" t="s">
        <v>223</v>
      </c>
      <c r="L293" s="1">
        <v>121851255929.88</v>
      </c>
      <c r="M293" s="1">
        <v>8807900902.25</v>
      </c>
      <c r="N293">
        <v>0</v>
      </c>
      <c r="O293">
        <v>0</v>
      </c>
      <c r="P293">
        <v>0</v>
      </c>
      <c r="Q293">
        <v>0</v>
      </c>
      <c r="R293" s="1">
        <v>130659156832.13</v>
      </c>
      <c r="S293" s="1">
        <v>30302246870.009998</v>
      </c>
      <c r="T293" s="1">
        <v>30302246870.009998</v>
      </c>
      <c r="U293" s="1">
        <v>30302246870.009998</v>
      </c>
      <c r="V293" s="1">
        <v>30302246870.009998</v>
      </c>
      <c r="W293" s="1">
        <v>100356909962.12</v>
      </c>
    </row>
    <row r="294" spans="1:23" x14ac:dyDescent="0.35">
      <c r="A294">
        <v>19</v>
      </c>
      <c r="B294" t="s">
        <v>243</v>
      </c>
      <c r="C294">
        <v>1906</v>
      </c>
      <c r="D294" t="s">
        <v>318</v>
      </c>
      <c r="E294">
        <v>1906004</v>
      </c>
      <c r="F294" t="s">
        <v>319</v>
      </c>
      <c r="G294" t="s">
        <v>320</v>
      </c>
      <c r="H294">
        <v>328</v>
      </c>
      <c r="I294" t="s">
        <v>321</v>
      </c>
      <c r="J294">
        <v>545</v>
      </c>
      <c r="K294" t="s">
        <v>322</v>
      </c>
      <c r="L294">
        <v>0</v>
      </c>
      <c r="M294">
        <v>1</v>
      </c>
      <c r="N294">
        <v>0</v>
      </c>
      <c r="O294">
        <v>0</v>
      </c>
      <c r="P294">
        <v>0</v>
      </c>
      <c r="Q294">
        <v>0</v>
      </c>
      <c r="R294">
        <v>1</v>
      </c>
      <c r="S294">
        <v>0</v>
      </c>
      <c r="T294">
        <v>0</v>
      </c>
      <c r="U294">
        <v>0</v>
      </c>
      <c r="V294">
        <v>0</v>
      </c>
      <c r="W294">
        <v>1</v>
      </c>
    </row>
    <row r="295" spans="1:23" x14ac:dyDescent="0.35">
      <c r="A295">
        <v>19</v>
      </c>
      <c r="B295" t="s">
        <v>243</v>
      </c>
      <c r="C295">
        <v>1906</v>
      </c>
      <c r="D295" t="s">
        <v>318</v>
      </c>
      <c r="E295">
        <v>1906004</v>
      </c>
      <c r="F295" t="s">
        <v>319</v>
      </c>
      <c r="G295" t="s">
        <v>323</v>
      </c>
      <c r="H295">
        <v>331</v>
      </c>
      <c r="I295" t="s">
        <v>324</v>
      </c>
      <c r="J295">
        <v>546</v>
      </c>
      <c r="K295" t="s">
        <v>322</v>
      </c>
      <c r="L295">
        <v>0</v>
      </c>
      <c r="M295">
        <v>0.5</v>
      </c>
      <c r="N295">
        <v>0</v>
      </c>
      <c r="O295">
        <v>0</v>
      </c>
      <c r="P295">
        <v>0</v>
      </c>
      <c r="Q295">
        <v>0</v>
      </c>
      <c r="R295">
        <v>0.5</v>
      </c>
      <c r="S295">
        <v>0</v>
      </c>
      <c r="T295">
        <v>0</v>
      </c>
      <c r="U295">
        <v>0</v>
      </c>
      <c r="V295">
        <v>0</v>
      </c>
      <c r="W295">
        <v>0.5</v>
      </c>
    </row>
    <row r="296" spans="1:23" x14ac:dyDescent="0.35">
      <c r="A296">
        <v>19</v>
      </c>
      <c r="B296" t="s">
        <v>243</v>
      </c>
      <c r="C296">
        <v>1906</v>
      </c>
      <c r="D296" t="s">
        <v>318</v>
      </c>
      <c r="E296">
        <v>1906004</v>
      </c>
      <c r="F296" t="s">
        <v>319</v>
      </c>
      <c r="G296" t="s">
        <v>325</v>
      </c>
      <c r="H296">
        <v>65</v>
      </c>
      <c r="I296" t="s">
        <v>326</v>
      </c>
      <c r="J296">
        <v>417</v>
      </c>
      <c r="K296" t="s">
        <v>327</v>
      </c>
      <c r="L296" s="1">
        <v>64693848545.529999</v>
      </c>
      <c r="M296" s="1">
        <v>4924368353.4700003</v>
      </c>
      <c r="N296">
        <v>0</v>
      </c>
      <c r="O296">
        <v>0</v>
      </c>
      <c r="P296">
        <v>0</v>
      </c>
      <c r="Q296">
        <v>0</v>
      </c>
      <c r="R296" s="1">
        <v>69618216899</v>
      </c>
      <c r="S296" s="1">
        <v>16920089629.75</v>
      </c>
      <c r="T296" s="1">
        <v>16920089629.75</v>
      </c>
      <c r="U296" s="1">
        <v>16920089629.75</v>
      </c>
      <c r="V296" s="1">
        <v>16920089629.75</v>
      </c>
      <c r="W296" s="1">
        <v>52698127269.25</v>
      </c>
    </row>
    <row r="297" spans="1:23" x14ac:dyDescent="0.35">
      <c r="A297">
        <v>19</v>
      </c>
      <c r="B297" t="s">
        <v>243</v>
      </c>
      <c r="C297">
        <v>1906</v>
      </c>
      <c r="D297" t="s">
        <v>318</v>
      </c>
      <c r="E297">
        <v>1906004</v>
      </c>
      <c r="F297" t="s">
        <v>319</v>
      </c>
      <c r="G297" t="s">
        <v>328</v>
      </c>
      <c r="H297">
        <v>66</v>
      </c>
      <c r="I297" t="s">
        <v>329</v>
      </c>
      <c r="J297">
        <v>418</v>
      </c>
      <c r="K297" t="s">
        <v>327</v>
      </c>
      <c r="L297" s="1">
        <v>22324284376.82</v>
      </c>
      <c r="M297" s="1">
        <v>63336677.780000001</v>
      </c>
      <c r="N297">
        <v>0</v>
      </c>
      <c r="O297">
        <v>0</v>
      </c>
      <c r="P297">
        <v>0</v>
      </c>
      <c r="Q297">
        <v>0</v>
      </c>
      <c r="R297" s="1">
        <v>22387621054.599998</v>
      </c>
      <c r="S297" s="1">
        <v>2745153583.9299998</v>
      </c>
      <c r="T297" s="1">
        <v>2745153583.9299998</v>
      </c>
      <c r="U297" s="1">
        <v>2745153583.9299998</v>
      </c>
      <c r="V297" s="1">
        <v>2745153583.9299998</v>
      </c>
      <c r="W297" s="1">
        <v>19642467470.669998</v>
      </c>
    </row>
    <row r="298" spans="1:23" x14ac:dyDescent="0.35">
      <c r="A298">
        <v>19</v>
      </c>
      <c r="B298" t="s">
        <v>243</v>
      </c>
      <c r="C298">
        <v>1906</v>
      </c>
      <c r="D298" t="s">
        <v>318</v>
      </c>
      <c r="E298">
        <v>1906004</v>
      </c>
      <c r="F298" t="s">
        <v>319</v>
      </c>
      <c r="G298" t="s">
        <v>330</v>
      </c>
      <c r="H298">
        <v>69</v>
      </c>
      <c r="I298" t="s">
        <v>331</v>
      </c>
      <c r="J298">
        <v>419</v>
      </c>
      <c r="K298" t="s">
        <v>322</v>
      </c>
      <c r="L298" s="1">
        <v>32944646167.25</v>
      </c>
      <c r="M298" s="1">
        <v>3640798621.75</v>
      </c>
      <c r="N298">
        <v>0</v>
      </c>
      <c r="O298">
        <v>0</v>
      </c>
      <c r="P298">
        <v>0</v>
      </c>
      <c r="Q298">
        <v>0</v>
      </c>
      <c r="R298" s="1">
        <v>36585444789</v>
      </c>
      <c r="S298" s="1">
        <v>10103187958.34</v>
      </c>
      <c r="T298" s="1">
        <v>10103187958.34</v>
      </c>
      <c r="U298" s="1">
        <v>10103187958.34</v>
      </c>
      <c r="V298" s="1">
        <v>10103187958.34</v>
      </c>
      <c r="W298" s="1">
        <v>26482256830.66</v>
      </c>
    </row>
    <row r="299" spans="1:23" x14ac:dyDescent="0.35">
      <c r="A299">
        <v>19</v>
      </c>
      <c r="B299" t="s">
        <v>243</v>
      </c>
      <c r="C299">
        <v>1906</v>
      </c>
      <c r="D299" t="s">
        <v>318</v>
      </c>
      <c r="E299">
        <v>1906004</v>
      </c>
      <c r="F299" t="s">
        <v>319</v>
      </c>
      <c r="G299" t="s">
        <v>332</v>
      </c>
      <c r="H299">
        <v>70</v>
      </c>
      <c r="I299" t="s">
        <v>333</v>
      </c>
      <c r="J299">
        <v>420</v>
      </c>
      <c r="K299" t="s">
        <v>327</v>
      </c>
      <c r="L299" s="1">
        <v>1432858105.4400001</v>
      </c>
      <c r="M299" s="1">
        <v>177784446.56</v>
      </c>
      <c r="N299">
        <v>0</v>
      </c>
      <c r="O299">
        <v>0</v>
      </c>
      <c r="P299">
        <v>0</v>
      </c>
      <c r="Q299">
        <v>0</v>
      </c>
      <c r="R299" s="1">
        <v>1610642552</v>
      </c>
      <c r="S299" s="1">
        <v>533815697.99000001</v>
      </c>
      <c r="T299" s="1">
        <v>533815697.99000001</v>
      </c>
      <c r="U299" s="1">
        <v>533815697.99000001</v>
      </c>
      <c r="V299" s="1">
        <v>533815697.99000001</v>
      </c>
      <c r="W299" s="1">
        <v>1076826854.01</v>
      </c>
    </row>
    <row r="300" spans="1:23" x14ac:dyDescent="0.35">
      <c r="A300">
        <v>19</v>
      </c>
      <c r="B300" t="s">
        <v>243</v>
      </c>
      <c r="C300">
        <v>1906</v>
      </c>
      <c r="D300" t="s">
        <v>318</v>
      </c>
      <c r="E300">
        <v>1906004</v>
      </c>
      <c r="F300" t="s">
        <v>319</v>
      </c>
      <c r="G300" t="s">
        <v>334</v>
      </c>
      <c r="H300">
        <v>71</v>
      </c>
      <c r="I300" t="s">
        <v>260</v>
      </c>
      <c r="J300">
        <v>421</v>
      </c>
      <c r="K300" t="s">
        <v>322</v>
      </c>
      <c r="L300" s="1">
        <v>30802990.16</v>
      </c>
      <c r="M300">
        <v>0</v>
      </c>
      <c r="N300">
        <v>0</v>
      </c>
      <c r="O300">
        <v>0</v>
      </c>
      <c r="P300">
        <v>0</v>
      </c>
      <c r="Q300">
        <v>0</v>
      </c>
      <c r="R300" s="1">
        <v>30802990.16</v>
      </c>
      <c r="S300">
        <v>0</v>
      </c>
      <c r="T300">
        <v>0</v>
      </c>
      <c r="U300">
        <v>0</v>
      </c>
      <c r="V300">
        <v>0</v>
      </c>
      <c r="W300" s="1">
        <v>30802990.16</v>
      </c>
    </row>
    <row r="301" spans="1:23" x14ac:dyDescent="0.35">
      <c r="A301">
        <v>19</v>
      </c>
      <c r="B301" t="s">
        <v>243</v>
      </c>
      <c r="C301">
        <v>1906</v>
      </c>
      <c r="D301" t="s">
        <v>318</v>
      </c>
      <c r="E301">
        <v>1906004</v>
      </c>
      <c r="F301" t="s">
        <v>319</v>
      </c>
      <c r="G301" t="s">
        <v>335</v>
      </c>
      <c r="H301">
        <v>71</v>
      </c>
      <c r="I301" t="s">
        <v>260</v>
      </c>
      <c r="J301">
        <v>422</v>
      </c>
      <c r="K301" t="s">
        <v>322</v>
      </c>
      <c r="L301" s="1">
        <v>3604848</v>
      </c>
      <c r="M301">
        <v>0</v>
      </c>
      <c r="N301">
        <v>0</v>
      </c>
      <c r="O301">
        <v>0</v>
      </c>
      <c r="P301">
        <v>0</v>
      </c>
      <c r="Q301">
        <v>0</v>
      </c>
      <c r="R301" s="1">
        <v>3604848</v>
      </c>
      <c r="S301">
        <v>0</v>
      </c>
      <c r="T301">
        <v>0</v>
      </c>
      <c r="U301">
        <v>0</v>
      </c>
      <c r="V301">
        <v>0</v>
      </c>
      <c r="W301" s="1">
        <v>3604848</v>
      </c>
    </row>
    <row r="302" spans="1:23" x14ac:dyDescent="0.35">
      <c r="A302">
        <v>19</v>
      </c>
      <c r="B302" t="s">
        <v>243</v>
      </c>
      <c r="C302">
        <v>1906</v>
      </c>
      <c r="D302" t="s">
        <v>318</v>
      </c>
      <c r="E302">
        <v>1906004</v>
      </c>
      <c r="F302" t="s">
        <v>319</v>
      </c>
      <c r="G302" t="s">
        <v>336</v>
      </c>
      <c r="H302">
        <v>333</v>
      </c>
      <c r="I302" t="s">
        <v>337</v>
      </c>
      <c r="J302">
        <v>547</v>
      </c>
      <c r="K302" t="s">
        <v>322</v>
      </c>
      <c r="L302">
        <v>0</v>
      </c>
      <c r="M302">
        <v>3.08</v>
      </c>
      <c r="N302">
        <v>0</v>
      </c>
      <c r="O302">
        <v>0</v>
      </c>
      <c r="P302">
        <v>0</v>
      </c>
      <c r="Q302">
        <v>0</v>
      </c>
      <c r="R302">
        <v>3.08</v>
      </c>
      <c r="S302">
        <v>0</v>
      </c>
      <c r="T302">
        <v>0</v>
      </c>
      <c r="U302">
        <v>0</v>
      </c>
      <c r="V302">
        <v>0</v>
      </c>
      <c r="W302">
        <v>3.08</v>
      </c>
    </row>
    <row r="303" spans="1:23" x14ac:dyDescent="0.35">
      <c r="A303">
        <v>19</v>
      </c>
      <c r="B303" t="s">
        <v>243</v>
      </c>
      <c r="C303">
        <v>1906</v>
      </c>
      <c r="D303" t="s">
        <v>318</v>
      </c>
      <c r="E303">
        <v>1906004</v>
      </c>
      <c r="F303" t="s">
        <v>319</v>
      </c>
      <c r="G303" t="s">
        <v>338</v>
      </c>
      <c r="H303">
        <v>335</v>
      </c>
      <c r="I303" t="s">
        <v>339</v>
      </c>
      <c r="J303">
        <v>548</v>
      </c>
      <c r="K303" t="s">
        <v>322</v>
      </c>
      <c r="L303">
        <v>0</v>
      </c>
      <c r="M303" s="1">
        <v>1612798.11</v>
      </c>
      <c r="N303">
        <v>0</v>
      </c>
      <c r="O303">
        <v>0</v>
      </c>
      <c r="P303">
        <v>0</v>
      </c>
      <c r="Q303">
        <v>0</v>
      </c>
      <c r="R303" s="1">
        <v>1612798.11</v>
      </c>
      <c r="S303">
        <v>0</v>
      </c>
      <c r="T303">
        <v>0</v>
      </c>
      <c r="U303">
        <v>0</v>
      </c>
      <c r="V303">
        <v>0</v>
      </c>
      <c r="W303" s="1">
        <v>1612798.11</v>
      </c>
    </row>
    <row r="304" spans="1:23" x14ac:dyDescent="0.35">
      <c r="A304">
        <v>19</v>
      </c>
      <c r="B304" t="s">
        <v>243</v>
      </c>
      <c r="C304">
        <v>1906</v>
      </c>
      <c r="D304" t="s">
        <v>318</v>
      </c>
      <c r="E304">
        <v>1906004</v>
      </c>
      <c r="F304" t="s">
        <v>319</v>
      </c>
      <c r="G304" t="s">
        <v>340</v>
      </c>
      <c r="H304">
        <v>67</v>
      </c>
      <c r="I304" t="s">
        <v>341</v>
      </c>
      <c r="J304">
        <v>423</v>
      </c>
      <c r="K304" t="s">
        <v>322</v>
      </c>
      <c r="L304" s="1">
        <v>421210896.68000001</v>
      </c>
      <c r="M304">
        <v>0</v>
      </c>
      <c r="N304">
        <v>0</v>
      </c>
      <c r="O304">
        <v>0</v>
      </c>
      <c r="P304">
        <v>0</v>
      </c>
      <c r="Q304">
        <v>0</v>
      </c>
      <c r="R304" s="1">
        <v>421210896.68000001</v>
      </c>
      <c r="S304">
        <v>0</v>
      </c>
      <c r="T304">
        <v>0</v>
      </c>
      <c r="U304">
        <v>0</v>
      </c>
      <c r="V304">
        <v>0</v>
      </c>
      <c r="W304" s="1">
        <v>421210896.68000001</v>
      </c>
    </row>
    <row r="305" spans="1:23" x14ac:dyDescent="0.35">
      <c r="A305">
        <v>19</v>
      </c>
      <c r="B305" t="s">
        <v>243</v>
      </c>
      <c r="C305">
        <v>1906</v>
      </c>
      <c r="D305" t="s">
        <v>318</v>
      </c>
      <c r="E305">
        <v>1906036</v>
      </c>
      <c r="F305" t="s">
        <v>342</v>
      </c>
      <c r="G305">
        <v>2</v>
      </c>
      <c r="H305" t="s">
        <v>1</v>
      </c>
      <c r="I305" t="s">
        <v>2</v>
      </c>
      <c r="J305" t="s">
        <v>3</v>
      </c>
      <c r="K305" t="s">
        <v>48</v>
      </c>
      <c r="L305">
        <v>0</v>
      </c>
      <c r="M305" s="1">
        <v>257000000</v>
      </c>
      <c r="N305">
        <v>0</v>
      </c>
      <c r="O305">
        <v>0</v>
      </c>
      <c r="P305">
        <v>0</v>
      </c>
      <c r="Q305">
        <v>0</v>
      </c>
      <c r="R305" s="1">
        <v>257000000</v>
      </c>
      <c r="S305" s="1">
        <v>257000000</v>
      </c>
      <c r="T305">
        <v>0</v>
      </c>
      <c r="U305">
        <v>0</v>
      </c>
      <c r="V305">
        <v>0</v>
      </c>
      <c r="W305">
        <v>0</v>
      </c>
    </row>
    <row r="306" spans="1:23" x14ac:dyDescent="0.35">
      <c r="A306">
        <v>19</v>
      </c>
      <c r="B306" t="s">
        <v>243</v>
      </c>
      <c r="C306">
        <v>1906</v>
      </c>
      <c r="D306" t="s">
        <v>318</v>
      </c>
      <c r="E306">
        <v>1906036</v>
      </c>
      <c r="F306" t="s">
        <v>342</v>
      </c>
      <c r="G306" t="s">
        <v>49</v>
      </c>
      <c r="H306" t="s">
        <v>1</v>
      </c>
      <c r="I306" t="s">
        <v>2</v>
      </c>
      <c r="J306" t="s">
        <v>3</v>
      </c>
      <c r="K306" t="s">
        <v>50</v>
      </c>
      <c r="L306">
        <v>0</v>
      </c>
      <c r="M306" s="1">
        <v>257000000</v>
      </c>
      <c r="N306">
        <v>0</v>
      </c>
      <c r="O306">
        <v>0</v>
      </c>
      <c r="P306">
        <v>0</v>
      </c>
      <c r="Q306">
        <v>0</v>
      </c>
      <c r="R306" s="1">
        <v>257000000</v>
      </c>
      <c r="S306" s="1">
        <v>257000000</v>
      </c>
      <c r="T306">
        <v>0</v>
      </c>
      <c r="U306">
        <v>0</v>
      </c>
      <c r="V306">
        <v>0</v>
      </c>
      <c r="W306">
        <v>0</v>
      </c>
    </row>
    <row r="307" spans="1:23" x14ac:dyDescent="0.35">
      <c r="A307">
        <v>19</v>
      </c>
      <c r="B307" t="s">
        <v>243</v>
      </c>
      <c r="C307">
        <v>1906</v>
      </c>
      <c r="D307" t="s">
        <v>318</v>
      </c>
      <c r="E307">
        <v>1906036</v>
      </c>
      <c r="F307" t="s">
        <v>342</v>
      </c>
      <c r="G307" t="s">
        <v>159</v>
      </c>
      <c r="H307" t="s">
        <v>1</v>
      </c>
      <c r="I307" t="s">
        <v>2</v>
      </c>
      <c r="J307" t="s">
        <v>3</v>
      </c>
      <c r="K307" t="s">
        <v>160</v>
      </c>
      <c r="L307">
        <v>0</v>
      </c>
      <c r="M307" s="1">
        <v>257000000</v>
      </c>
      <c r="N307">
        <v>0</v>
      </c>
      <c r="O307">
        <v>0</v>
      </c>
      <c r="P307">
        <v>0</v>
      </c>
      <c r="Q307">
        <v>0</v>
      </c>
      <c r="R307" s="1">
        <v>257000000</v>
      </c>
      <c r="S307" s="1">
        <v>257000000</v>
      </c>
      <c r="T307">
        <v>0</v>
      </c>
      <c r="U307">
        <v>0</v>
      </c>
      <c r="V307">
        <v>0</v>
      </c>
      <c r="W307">
        <v>0</v>
      </c>
    </row>
    <row r="308" spans="1:23" x14ac:dyDescent="0.35">
      <c r="A308">
        <v>19</v>
      </c>
      <c r="B308" t="s">
        <v>243</v>
      </c>
      <c r="C308">
        <v>1906</v>
      </c>
      <c r="D308" t="s">
        <v>318</v>
      </c>
      <c r="E308">
        <v>1906036</v>
      </c>
      <c r="F308" t="s">
        <v>342</v>
      </c>
      <c r="G308" t="s">
        <v>161</v>
      </c>
      <c r="H308" t="s">
        <v>1</v>
      </c>
      <c r="I308" t="s">
        <v>2</v>
      </c>
      <c r="J308" t="s">
        <v>3</v>
      </c>
      <c r="K308" t="s">
        <v>162</v>
      </c>
      <c r="L308">
        <v>0</v>
      </c>
      <c r="M308" s="1">
        <v>257000000</v>
      </c>
      <c r="N308">
        <v>0</v>
      </c>
      <c r="O308">
        <v>0</v>
      </c>
      <c r="P308">
        <v>0</v>
      </c>
      <c r="Q308">
        <v>0</v>
      </c>
      <c r="R308" s="1">
        <v>257000000</v>
      </c>
      <c r="S308" s="1">
        <v>257000000</v>
      </c>
      <c r="T308">
        <v>0</v>
      </c>
      <c r="U308">
        <v>0</v>
      </c>
      <c r="V308">
        <v>0</v>
      </c>
      <c r="W308">
        <v>0</v>
      </c>
    </row>
    <row r="309" spans="1:23" x14ac:dyDescent="0.35">
      <c r="A309">
        <v>19</v>
      </c>
      <c r="B309" t="s">
        <v>243</v>
      </c>
      <c r="C309">
        <v>1906</v>
      </c>
      <c r="D309" t="s">
        <v>318</v>
      </c>
      <c r="E309">
        <v>1906036</v>
      </c>
      <c r="F309" t="s">
        <v>342</v>
      </c>
      <c r="G309" t="s">
        <v>163</v>
      </c>
      <c r="H309" t="s">
        <v>1</v>
      </c>
      <c r="I309" t="s">
        <v>2</v>
      </c>
      <c r="J309" t="s">
        <v>3</v>
      </c>
      <c r="K309" t="s">
        <v>164</v>
      </c>
      <c r="L309">
        <v>0</v>
      </c>
      <c r="M309" s="1">
        <v>257000000</v>
      </c>
      <c r="N309">
        <v>0</v>
      </c>
      <c r="O309">
        <v>0</v>
      </c>
      <c r="P309">
        <v>0</v>
      </c>
      <c r="Q309">
        <v>0</v>
      </c>
      <c r="R309" s="1">
        <v>257000000</v>
      </c>
      <c r="S309" s="1">
        <v>257000000</v>
      </c>
      <c r="T309">
        <v>0</v>
      </c>
      <c r="U309">
        <v>0</v>
      </c>
      <c r="V309">
        <v>0</v>
      </c>
      <c r="W309">
        <v>0</v>
      </c>
    </row>
    <row r="310" spans="1:23" x14ac:dyDescent="0.35">
      <c r="A310">
        <v>19</v>
      </c>
      <c r="B310" t="s">
        <v>243</v>
      </c>
      <c r="C310">
        <v>1906</v>
      </c>
      <c r="D310" t="s">
        <v>318</v>
      </c>
      <c r="E310">
        <v>1906036</v>
      </c>
      <c r="F310" t="s">
        <v>342</v>
      </c>
      <c r="G310" t="s">
        <v>222</v>
      </c>
      <c r="H310" t="s">
        <v>1</v>
      </c>
      <c r="I310" t="s">
        <v>2</v>
      </c>
      <c r="J310" t="s">
        <v>3</v>
      </c>
      <c r="K310" t="s">
        <v>223</v>
      </c>
      <c r="L310">
        <v>0</v>
      </c>
      <c r="M310" s="1">
        <v>257000000</v>
      </c>
      <c r="N310">
        <v>0</v>
      </c>
      <c r="O310">
        <v>0</v>
      </c>
      <c r="P310">
        <v>0</v>
      </c>
      <c r="Q310">
        <v>0</v>
      </c>
      <c r="R310" s="1">
        <v>257000000</v>
      </c>
      <c r="S310" s="1">
        <v>257000000</v>
      </c>
      <c r="T310">
        <v>0</v>
      </c>
      <c r="U310">
        <v>0</v>
      </c>
      <c r="V310">
        <v>0</v>
      </c>
      <c r="W310">
        <v>0</v>
      </c>
    </row>
    <row r="311" spans="1:23" x14ac:dyDescent="0.35">
      <c r="A311">
        <v>19</v>
      </c>
      <c r="B311" t="s">
        <v>243</v>
      </c>
      <c r="C311">
        <v>1906</v>
      </c>
      <c r="D311" t="s">
        <v>318</v>
      </c>
      <c r="E311">
        <v>1906036</v>
      </c>
      <c r="F311" t="s">
        <v>342</v>
      </c>
      <c r="G311" t="s">
        <v>343</v>
      </c>
      <c r="H311">
        <v>342</v>
      </c>
      <c r="I311" t="s">
        <v>239</v>
      </c>
      <c r="J311">
        <v>564</v>
      </c>
      <c r="K311" t="s">
        <v>344</v>
      </c>
      <c r="L311">
        <v>0</v>
      </c>
      <c r="M311" s="1">
        <v>257000000</v>
      </c>
      <c r="N311">
        <v>0</v>
      </c>
      <c r="O311">
        <v>0</v>
      </c>
      <c r="P311">
        <v>0</v>
      </c>
      <c r="Q311">
        <v>0</v>
      </c>
      <c r="R311" s="1">
        <v>257000000</v>
      </c>
      <c r="S311" s="1">
        <v>257000000</v>
      </c>
      <c r="T311">
        <v>0</v>
      </c>
      <c r="U311">
        <v>0</v>
      </c>
      <c r="V311">
        <v>0</v>
      </c>
      <c r="W311">
        <v>0</v>
      </c>
    </row>
    <row r="312" spans="1:23" x14ac:dyDescent="0.35">
      <c r="A312">
        <v>21</v>
      </c>
      <c r="B312" t="s">
        <v>345</v>
      </c>
      <c r="C312">
        <v>2102</v>
      </c>
      <c r="D312" t="s">
        <v>346</v>
      </c>
      <c r="E312">
        <v>2102011</v>
      </c>
      <c r="F312" t="s">
        <v>347</v>
      </c>
      <c r="G312">
        <v>2</v>
      </c>
      <c r="H312" t="s">
        <v>1</v>
      </c>
      <c r="I312" t="s">
        <v>2</v>
      </c>
      <c r="J312" t="s">
        <v>3</v>
      </c>
      <c r="K312" t="s">
        <v>48</v>
      </c>
      <c r="L312" s="1">
        <v>7192772958.1800003</v>
      </c>
      <c r="M312" s="1">
        <v>607766329.85000002</v>
      </c>
      <c r="N312">
        <v>0</v>
      </c>
      <c r="O312">
        <v>0</v>
      </c>
      <c r="P312">
        <v>0</v>
      </c>
      <c r="Q312">
        <v>0</v>
      </c>
      <c r="R312" s="1">
        <v>7800539288.0299997</v>
      </c>
      <c r="S312" s="1">
        <v>7192772958.1800003</v>
      </c>
      <c r="T312" s="1">
        <v>920003916</v>
      </c>
      <c r="U312">
        <v>0</v>
      </c>
      <c r="V312">
        <v>0</v>
      </c>
      <c r="W312" s="1">
        <v>607766329.85000002</v>
      </c>
    </row>
    <row r="313" spans="1:23" x14ac:dyDescent="0.35">
      <c r="A313">
        <v>21</v>
      </c>
      <c r="B313" t="s">
        <v>345</v>
      </c>
      <c r="C313">
        <v>2102</v>
      </c>
      <c r="D313" t="s">
        <v>346</v>
      </c>
      <c r="E313">
        <v>2102011</v>
      </c>
      <c r="F313" t="s">
        <v>347</v>
      </c>
      <c r="G313" t="s">
        <v>49</v>
      </c>
      <c r="H313" t="s">
        <v>1</v>
      </c>
      <c r="I313" t="s">
        <v>2</v>
      </c>
      <c r="J313" t="s">
        <v>3</v>
      </c>
      <c r="K313" t="s">
        <v>50</v>
      </c>
      <c r="L313" s="1">
        <v>7192772958.1800003</v>
      </c>
      <c r="M313" s="1">
        <v>607766329.85000002</v>
      </c>
      <c r="N313">
        <v>0</v>
      </c>
      <c r="O313">
        <v>0</v>
      </c>
      <c r="P313">
        <v>0</v>
      </c>
      <c r="Q313">
        <v>0</v>
      </c>
      <c r="R313" s="1">
        <v>7800539288.0299997</v>
      </c>
      <c r="S313" s="1">
        <v>7192772958.1800003</v>
      </c>
      <c r="T313" s="1">
        <v>920003916</v>
      </c>
      <c r="U313">
        <v>0</v>
      </c>
      <c r="V313">
        <v>0</v>
      </c>
      <c r="W313" s="1">
        <v>607766329.85000002</v>
      </c>
    </row>
    <row r="314" spans="1:23" x14ac:dyDescent="0.35">
      <c r="A314">
        <v>21</v>
      </c>
      <c r="B314" t="s">
        <v>345</v>
      </c>
      <c r="C314">
        <v>2102</v>
      </c>
      <c r="D314" t="s">
        <v>346</v>
      </c>
      <c r="E314">
        <v>2102011</v>
      </c>
      <c r="F314" t="s">
        <v>347</v>
      </c>
      <c r="G314" t="s">
        <v>159</v>
      </c>
      <c r="H314" t="s">
        <v>1</v>
      </c>
      <c r="I314" t="s">
        <v>2</v>
      </c>
      <c r="J314" t="s">
        <v>3</v>
      </c>
      <c r="K314" t="s">
        <v>160</v>
      </c>
      <c r="L314" s="1">
        <v>7192772958.1800003</v>
      </c>
      <c r="M314" s="1">
        <v>607766329.85000002</v>
      </c>
      <c r="N314">
        <v>0</v>
      </c>
      <c r="O314">
        <v>0</v>
      </c>
      <c r="P314">
        <v>0</v>
      </c>
      <c r="Q314">
        <v>0</v>
      </c>
      <c r="R314" s="1">
        <v>7800539288.0299997</v>
      </c>
      <c r="S314" s="1">
        <v>7192772958.1800003</v>
      </c>
      <c r="T314" s="1">
        <v>920003916</v>
      </c>
      <c r="U314">
        <v>0</v>
      </c>
      <c r="V314">
        <v>0</v>
      </c>
      <c r="W314" s="1">
        <v>607766329.85000002</v>
      </c>
    </row>
    <row r="315" spans="1:23" x14ac:dyDescent="0.35">
      <c r="A315">
        <v>21</v>
      </c>
      <c r="B315" t="s">
        <v>345</v>
      </c>
      <c r="C315">
        <v>2102</v>
      </c>
      <c r="D315" t="s">
        <v>346</v>
      </c>
      <c r="E315">
        <v>2102011</v>
      </c>
      <c r="F315" t="s">
        <v>347</v>
      </c>
      <c r="G315" t="s">
        <v>161</v>
      </c>
      <c r="H315" t="s">
        <v>1</v>
      </c>
      <c r="I315" t="s">
        <v>2</v>
      </c>
      <c r="J315" t="s">
        <v>3</v>
      </c>
      <c r="K315" t="s">
        <v>162</v>
      </c>
      <c r="L315" s="1">
        <v>7192772958.1800003</v>
      </c>
      <c r="M315" s="1">
        <v>607766329.85000002</v>
      </c>
      <c r="N315">
        <v>0</v>
      </c>
      <c r="O315">
        <v>0</v>
      </c>
      <c r="P315">
        <v>0</v>
      </c>
      <c r="Q315">
        <v>0</v>
      </c>
      <c r="R315" s="1">
        <v>7800539288.0299997</v>
      </c>
      <c r="S315" s="1">
        <v>7192772958.1800003</v>
      </c>
      <c r="T315" s="1">
        <v>920003916</v>
      </c>
      <c r="U315">
        <v>0</v>
      </c>
      <c r="V315">
        <v>0</v>
      </c>
      <c r="W315" s="1">
        <v>607766329.85000002</v>
      </c>
    </row>
    <row r="316" spans="1:23" x14ac:dyDescent="0.35">
      <c r="A316">
        <v>21</v>
      </c>
      <c r="B316" t="s">
        <v>345</v>
      </c>
      <c r="C316">
        <v>2102</v>
      </c>
      <c r="D316" t="s">
        <v>346</v>
      </c>
      <c r="E316">
        <v>2102011</v>
      </c>
      <c r="F316" t="s">
        <v>347</v>
      </c>
      <c r="G316" t="s">
        <v>163</v>
      </c>
      <c r="H316" t="s">
        <v>1</v>
      </c>
      <c r="I316" t="s">
        <v>2</v>
      </c>
      <c r="J316" t="s">
        <v>3</v>
      </c>
      <c r="K316" t="s">
        <v>164</v>
      </c>
      <c r="L316" s="1">
        <v>7192772958.1800003</v>
      </c>
      <c r="M316" s="1">
        <v>607766329.85000002</v>
      </c>
      <c r="N316">
        <v>0</v>
      </c>
      <c r="O316">
        <v>0</v>
      </c>
      <c r="P316">
        <v>0</v>
      </c>
      <c r="Q316">
        <v>0</v>
      </c>
      <c r="R316" s="1">
        <v>7800539288.0299997</v>
      </c>
      <c r="S316" s="1">
        <v>7192772958.1800003</v>
      </c>
      <c r="T316" s="1">
        <v>920003916</v>
      </c>
      <c r="U316">
        <v>0</v>
      </c>
      <c r="V316">
        <v>0</v>
      </c>
      <c r="W316" s="1">
        <v>607766329.85000002</v>
      </c>
    </row>
    <row r="317" spans="1:23" x14ac:dyDescent="0.35">
      <c r="A317">
        <v>21</v>
      </c>
      <c r="B317" t="s">
        <v>345</v>
      </c>
      <c r="C317">
        <v>2102</v>
      </c>
      <c r="D317" t="s">
        <v>346</v>
      </c>
      <c r="E317">
        <v>2102011</v>
      </c>
      <c r="F317" t="s">
        <v>347</v>
      </c>
      <c r="G317" t="s">
        <v>165</v>
      </c>
      <c r="H317" t="s">
        <v>1</v>
      </c>
      <c r="I317" t="s">
        <v>2</v>
      </c>
      <c r="J317" t="s">
        <v>3</v>
      </c>
      <c r="K317" t="s">
        <v>166</v>
      </c>
      <c r="L317" s="1">
        <v>7192772958.1800003</v>
      </c>
      <c r="M317" s="1">
        <v>607766329.85000002</v>
      </c>
      <c r="N317">
        <v>0</v>
      </c>
      <c r="O317">
        <v>0</v>
      </c>
      <c r="P317">
        <v>0</v>
      </c>
      <c r="Q317">
        <v>0</v>
      </c>
      <c r="R317" s="1">
        <v>7800539288.0299997</v>
      </c>
      <c r="S317" s="1">
        <v>7192772958.1800003</v>
      </c>
      <c r="T317" s="1">
        <v>920003916</v>
      </c>
      <c r="U317">
        <v>0</v>
      </c>
      <c r="V317">
        <v>0</v>
      </c>
      <c r="W317" s="1">
        <v>607766329.85000002</v>
      </c>
    </row>
    <row r="318" spans="1:23" x14ac:dyDescent="0.35">
      <c r="A318">
        <v>21</v>
      </c>
      <c r="B318" t="s">
        <v>345</v>
      </c>
      <c r="C318">
        <v>2102</v>
      </c>
      <c r="D318" t="s">
        <v>346</v>
      </c>
      <c r="E318">
        <v>2102011</v>
      </c>
      <c r="F318" t="s">
        <v>347</v>
      </c>
      <c r="G318" t="s">
        <v>348</v>
      </c>
      <c r="H318">
        <v>5</v>
      </c>
      <c r="I318" t="s">
        <v>349</v>
      </c>
      <c r="J318">
        <v>330</v>
      </c>
      <c r="K318" t="s">
        <v>350</v>
      </c>
      <c r="L318" s="1">
        <v>7192772958.1800003</v>
      </c>
      <c r="M318">
        <v>0</v>
      </c>
      <c r="N318">
        <v>0</v>
      </c>
      <c r="O318">
        <v>0</v>
      </c>
      <c r="P318">
        <v>0</v>
      </c>
      <c r="Q318">
        <v>0</v>
      </c>
      <c r="R318" s="1">
        <v>7192772958.1800003</v>
      </c>
      <c r="S318" s="1">
        <v>7192772958.1800003</v>
      </c>
      <c r="T318" s="1">
        <v>920003916</v>
      </c>
      <c r="U318">
        <v>0</v>
      </c>
      <c r="V318">
        <v>0</v>
      </c>
      <c r="W318">
        <v>0</v>
      </c>
    </row>
    <row r="319" spans="1:23" x14ac:dyDescent="0.35">
      <c r="A319">
        <v>21</v>
      </c>
      <c r="B319" t="s">
        <v>345</v>
      </c>
      <c r="C319">
        <v>2102</v>
      </c>
      <c r="D319" t="s">
        <v>346</v>
      </c>
      <c r="E319">
        <v>2102011</v>
      </c>
      <c r="F319" t="s">
        <v>347</v>
      </c>
      <c r="G319" t="s">
        <v>351</v>
      </c>
      <c r="H319">
        <v>347</v>
      </c>
      <c r="I319" t="s">
        <v>352</v>
      </c>
      <c r="J319">
        <v>504</v>
      </c>
      <c r="K319" t="s">
        <v>350</v>
      </c>
      <c r="L319">
        <v>0</v>
      </c>
      <c r="M319" s="1">
        <v>607766329.85000002</v>
      </c>
      <c r="N319">
        <v>0</v>
      </c>
      <c r="O319">
        <v>0</v>
      </c>
      <c r="P319">
        <v>0</v>
      </c>
      <c r="Q319">
        <v>0</v>
      </c>
      <c r="R319" s="1">
        <v>607766329.85000002</v>
      </c>
      <c r="S319">
        <v>0</v>
      </c>
      <c r="T319">
        <v>0</v>
      </c>
      <c r="U319">
        <v>0</v>
      </c>
      <c r="V319">
        <v>0</v>
      </c>
      <c r="W319" s="1">
        <v>607766329.85000002</v>
      </c>
    </row>
    <row r="320" spans="1:23" x14ac:dyDescent="0.35">
      <c r="A320">
        <v>21</v>
      </c>
      <c r="B320" t="s">
        <v>345</v>
      </c>
      <c r="C320">
        <v>2102</v>
      </c>
      <c r="D320" t="s">
        <v>346</v>
      </c>
      <c r="E320">
        <v>2102062</v>
      </c>
      <c r="F320" t="s">
        <v>353</v>
      </c>
      <c r="G320">
        <v>2</v>
      </c>
      <c r="H320" t="s">
        <v>1</v>
      </c>
      <c r="I320" t="s">
        <v>2</v>
      </c>
      <c r="J320" t="s">
        <v>3</v>
      </c>
      <c r="K320" t="s">
        <v>48</v>
      </c>
      <c r="L320" s="1">
        <v>135100560</v>
      </c>
      <c r="M320">
        <v>0</v>
      </c>
      <c r="N320">
        <v>0</v>
      </c>
      <c r="O320">
        <v>0</v>
      </c>
      <c r="P320">
        <v>0</v>
      </c>
      <c r="Q320">
        <v>0</v>
      </c>
      <c r="R320" s="1">
        <v>135100560</v>
      </c>
      <c r="S320" s="1">
        <v>135100560</v>
      </c>
      <c r="T320" s="1">
        <v>135100560</v>
      </c>
      <c r="U320">
        <v>0</v>
      </c>
      <c r="V320">
        <v>0</v>
      </c>
      <c r="W320">
        <v>0</v>
      </c>
    </row>
    <row r="321" spans="1:23" x14ac:dyDescent="0.35">
      <c r="A321">
        <v>21</v>
      </c>
      <c r="B321" t="s">
        <v>345</v>
      </c>
      <c r="C321">
        <v>2102</v>
      </c>
      <c r="D321" t="s">
        <v>346</v>
      </c>
      <c r="E321">
        <v>2102062</v>
      </c>
      <c r="F321" t="s">
        <v>353</v>
      </c>
      <c r="G321" t="s">
        <v>49</v>
      </c>
      <c r="H321" t="s">
        <v>1</v>
      </c>
      <c r="I321" t="s">
        <v>2</v>
      </c>
      <c r="J321" t="s">
        <v>3</v>
      </c>
      <c r="K321" t="s">
        <v>50</v>
      </c>
      <c r="L321" s="1">
        <v>135100560</v>
      </c>
      <c r="M321">
        <v>0</v>
      </c>
      <c r="N321">
        <v>0</v>
      </c>
      <c r="O321">
        <v>0</v>
      </c>
      <c r="P321">
        <v>0</v>
      </c>
      <c r="Q321">
        <v>0</v>
      </c>
      <c r="R321" s="1">
        <v>135100560</v>
      </c>
      <c r="S321" s="1">
        <v>135100560</v>
      </c>
      <c r="T321" s="1">
        <v>135100560</v>
      </c>
      <c r="U321">
        <v>0</v>
      </c>
      <c r="V321">
        <v>0</v>
      </c>
      <c r="W321">
        <v>0</v>
      </c>
    </row>
    <row r="322" spans="1:23" x14ac:dyDescent="0.35">
      <c r="A322">
        <v>21</v>
      </c>
      <c r="B322" t="s">
        <v>345</v>
      </c>
      <c r="C322">
        <v>2102</v>
      </c>
      <c r="D322" t="s">
        <v>346</v>
      </c>
      <c r="E322">
        <v>2102062</v>
      </c>
      <c r="F322" t="s">
        <v>353</v>
      </c>
      <c r="G322" t="s">
        <v>159</v>
      </c>
      <c r="H322" t="s">
        <v>1</v>
      </c>
      <c r="I322" t="s">
        <v>2</v>
      </c>
      <c r="J322" t="s">
        <v>3</v>
      </c>
      <c r="K322" t="s">
        <v>160</v>
      </c>
      <c r="L322" s="1">
        <v>135100560</v>
      </c>
      <c r="M322">
        <v>0</v>
      </c>
      <c r="N322">
        <v>0</v>
      </c>
      <c r="O322">
        <v>0</v>
      </c>
      <c r="P322">
        <v>0</v>
      </c>
      <c r="Q322">
        <v>0</v>
      </c>
      <c r="R322" s="1">
        <v>135100560</v>
      </c>
      <c r="S322" s="1">
        <v>135100560</v>
      </c>
      <c r="T322" s="1">
        <v>135100560</v>
      </c>
      <c r="U322">
        <v>0</v>
      </c>
      <c r="V322">
        <v>0</v>
      </c>
      <c r="W322">
        <v>0</v>
      </c>
    </row>
    <row r="323" spans="1:23" x14ac:dyDescent="0.35">
      <c r="A323">
        <v>21</v>
      </c>
      <c r="B323" t="s">
        <v>345</v>
      </c>
      <c r="C323">
        <v>2102</v>
      </c>
      <c r="D323" t="s">
        <v>346</v>
      </c>
      <c r="E323">
        <v>2102062</v>
      </c>
      <c r="F323" t="s">
        <v>353</v>
      </c>
      <c r="G323" t="s">
        <v>161</v>
      </c>
      <c r="H323" t="s">
        <v>1</v>
      </c>
      <c r="I323" t="s">
        <v>2</v>
      </c>
      <c r="J323" t="s">
        <v>3</v>
      </c>
      <c r="K323" t="s">
        <v>162</v>
      </c>
      <c r="L323" s="1">
        <v>135100560</v>
      </c>
      <c r="M323">
        <v>0</v>
      </c>
      <c r="N323">
        <v>0</v>
      </c>
      <c r="O323">
        <v>0</v>
      </c>
      <c r="P323">
        <v>0</v>
      </c>
      <c r="Q323">
        <v>0</v>
      </c>
      <c r="R323" s="1">
        <v>135100560</v>
      </c>
      <c r="S323" s="1">
        <v>135100560</v>
      </c>
      <c r="T323" s="1">
        <v>135100560</v>
      </c>
      <c r="U323">
        <v>0</v>
      </c>
      <c r="V323">
        <v>0</v>
      </c>
      <c r="W323">
        <v>0</v>
      </c>
    </row>
    <row r="324" spans="1:23" x14ac:dyDescent="0.35">
      <c r="A324">
        <v>21</v>
      </c>
      <c r="B324" t="s">
        <v>345</v>
      </c>
      <c r="C324">
        <v>2102</v>
      </c>
      <c r="D324" t="s">
        <v>346</v>
      </c>
      <c r="E324">
        <v>2102062</v>
      </c>
      <c r="F324" t="s">
        <v>353</v>
      </c>
      <c r="G324" t="s">
        <v>163</v>
      </c>
      <c r="H324" t="s">
        <v>1</v>
      </c>
      <c r="I324" t="s">
        <v>2</v>
      </c>
      <c r="J324" t="s">
        <v>3</v>
      </c>
      <c r="K324" t="s">
        <v>164</v>
      </c>
      <c r="L324" s="1">
        <v>135100560</v>
      </c>
      <c r="M324">
        <v>0</v>
      </c>
      <c r="N324">
        <v>0</v>
      </c>
      <c r="O324">
        <v>0</v>
      </c>
      <c r="P324">
        <v>0</v>
      </c>
      <c r="Q324">
        <v>0</v>
      </c>
      <c r="R324" s="1">
        <v>135100560</v>
      </c>
      <c r="S324" s="1">
        <v>135100560</v>
      </c>
      <c r="T324" s="1">
        <v>135100560</v>
      </c>
      <c r="U324">
        <v>0</v>
      </c>
      <c r="V324">
        <v>0</v>
      </c>
      <c r="W324">
        <v>0</v>
      </c>
    </row>
    <row r="325" spans="1:23" x14ac:dyDescent="0.35">
      <c r="A325">
        <v>21</v>
      </c>
      <c r="B325" t="s">
        <v>345</v>
      </c>
      <c r="C325">
        <v>2102</v>
      </c>
      <c r="D325" t="s">
        <v>346</v>
      </c>
      <c r="E325">
        <v>2102062</v>
      </c>
      <c r="F325" t="s">
        <v>353</v>
      </c>
      <c r="G325" t="s">
        <v>165</v>
      </c>
      <c r="H325" t="s">
        <v>1</v>
      </c>
      <c r="I325" t="s">
        <v>2</v>
      </c>
      <c r="J325" t="s">
        <v>3</v>
      </c>
      <c r="K325" t="s">
        <v>166</v>
      </c>
      <c r="L325" s="1">
        <v>135100560</v>
      </c>
      <c r="M325">
        <v>0</v>
      </c>
      <c r="N325">
        <v>0</v>
      </c>
      <c r="O325">
        <v>0</v>
      </c>
      <c r="P325">
        <v>0</v>
      </c>
      <c r="Q325">
        <v>0</v>
      </c>
      <c r="R325" s="1">
        <v>135100560</v>
      </c>
      <c r="S325" s="1">
        <v>135100560</v>
      </c>
      <c r="T325" s="1">
        <v>135100560</v>
      </c>
      <c r="U325">
        <v>0</v>
      </c>
      <c r="V325">
        <v>0</v>
      </c>
      <c r="W325">
        <v>0</v>
      </c>
    </row>
    <row r="326" spans="1:23" x14ac:dyDescent="0.35">
      <c r="A326">
        <v>21</v>
      </c>
      <c r="B326" t="s">
        <v>345</v>
      </c>
      <c r="C326">
        <v>2102</v>
      </c>
      <c r="D326" t="s">
        <v>346</v>
      </c>
      <c r="E326">
        <v>2102062</v>
      </c>
      <c r="F326" t="s">
        <v>353</v>
      </c>
      <c r="G326" t="s">
        <v>354</v>
      </c>
      <c r="H326">
        <v>1</v>
      </c>
      <c r="I326" t="s">
        <v>225</v>
      </c>
      <c r="J326">
        <v>331</v>
      </c>
      <c r="K326" t="s">
        <v>355</v>
      </c>
      <c r="L326" s="1">
        <v>135100560</v>
      </c>
      <c r="M326">
        <v>0</v>
      </c>
      <c r="N326">
        <v>0</v>
      </c>
      <c r="O326">
        <v>0</v>
      </c>
      <c r="P326">
        <v>0</v>
      </c>
      <c r="Q326">
        <v>0</v>
      </c>
      <c r="R326" s="1">
        <v>135100560</v>
      </c>
      <c r="S326" s="1">
        <v>135100560</v>
      </c>
      <c r="T326" s="1">
        <v>135100560</v>
      </c>
      <c r="U326">
        <v>0</v>
      </c>
      <c r="V326">
        <v>0</v>
      </c>
      <c r="W326">
        <v>0</v>
      </c>
    </row>
    <row r="327" spans="1:23" x14ac:dyDescent="0.35">
      <c r="A327">
        <v>22</v>
      </c>
      <c r="B327" t="s">
        <v>356</v>
      </c>
      <c r="C327">
        <v>2201</v>
      </c>
      <c r="D327" t="s">
        <v>357</v>
      </c>
      <c r="E327">
        <v>2201003</v>
      </c>
      <c r="F327" t="s">
        <v>358</v>
      </c>
      <c r="G327">
        <v>2</v>
      </c>
      <c r="H327" t="s">
        <v>1</v>
      </c>
      <c r="I327" t="s">
        <v>2</v>
      </c>
      <c r="J327" t="s">
        <v>3</v>
      </c>
      <c r="K327" t="s">
        <v>48</v>
      </c>
      <c r="L327" s="1">
        <v>137352000</v>
      </c>
      <c r="M327">
        <v>0</v>
      </c>
      <c r="N327">
        <v>0</v>
      </c>
      <c r="O327" s="1">
        <v>25000000</v>
      </c>
      <c r="P327">
        <v>0</v>
      </c>
      <c r="Q327">
        <v>0</v>
      </c>
      <c r="R327" s="1">
        <v>162352000</v>
      </c>
      <c r="S327" s="1">
        <v>137352000</v>
      </c>
      <c r="T327">
        <v>0</v>
      </c>
      <c r="U327">
        <v>0</v>
      </c>
      <c r="V327">
        <v>0</v>
      </c>
      <c r="W327" s="1">
        <v>25000000</v>
      </c>
    </row>
    <row r="328" spans="1:23" x14ac:dyDescent="0.35">
      <c r="A328">
        <v>22</v>
      </c>
      <c r="B328" t="s">
        <v>356</v>
      </c>
      <c r="C328">
        <v>2201</v>
      </c>
      <c r="D328" t="s">
        <v>357</v>
      </c>
      <c r="E328">
        <v>2201003</v>
      </c>
      <c r="F328" t="s">
        <v>358</v>
      </c>
      <c r="G328" t="s">
        <v>49</v>
      </c>
      <c r="H328" t="s">
        <v>1</v>
      </c>
      <c r="I328" t="s">
        <v>2</v>
      </c>
      <c r="J328" t="s">
        <v>3</v>
      </c>
      <c r="K328" t="s">
        <v>50</v>
      </c>
      <c r="L328" s="1">
        <v>137352000</v>
      </c>
      <c r="M328">
        <v>0</v>
      </c>
      <c r="N328">
        <v>0</v>
      </c>
      <c r="O328" s="1">
        <v>25000000</v>
      </c>
      <c r="P328">
        <v>0</v>
      </c>
      <c r="Q328">
        <v>0</v>
      </c>
      <c r="R328" s="1">
        <v>162352000</v>
      </c>
      <c r="S328" s="1">
        <v>137352000</v>
      </c>
      <c r="T328">
        <v>0</v>
      </c>
      <c r="U328">
        <v>0</v>
      </c>
      <c r="V328">
        <v>0</v>
      </c>
      <c r="W328" s="1">
        <v>25000000</v>
      </c>
    </row>
    <row r="329" spans="1:23" x14ac:dyDescent="0.35">
      <c r="A329">
        <v>22</v>
      </c>
      <c r="B329" t="s">
        <v>356</v>
      </c>
      <c r="C329">
        <v>2201</v>
      </c>
      <c r="D329" t="s">
        <v>357</v>
      </c>
      <c r="E329">
        <v>2201003</v>
      </c>
      <c r="F329" t="s">
        <v>358</v>
      </c>
      <c r="G329" t="s">
        <v>159</v>
      </c>
      <c r="H329" t="s">
        <v>1</v>
      </c>
      <c r="I329" t="s">
        <v>2</v>
      </c>
      <c r="J329" t="s">
        <v>3</v>
      </c>
      <c r="K329" t="s">
        <v>160</v>
      </c>
      <c r="L329" s="1">
        <v>137352000</v>
      </c>
      <c r="M329">
        <v>0</v>
      </c>
      <c r="N329">
        <v>0</v>
      </c>
      <c r="O329" s="1">
        <v>25000000</v>
      </c>
      <c r="P329">
        <v>0</v>
      </c>
      <c r="Q329">
        <v>0</v>
      </c>
      <c r="R329" s="1">
        <v>162352000</v>
      </c>
      <c r="S329" s="1">
        <v>137352000</v>
      </c>
      <c r="T329">
        <v>0</v>
      </c>
      <c r="U329">
        <v>0</v>
      </c>
      <c r="V329">
        <v>0</v>
      </c>
      <c r="W329" s="1">
        <v>25000000</v>
      </c>
    </row>
    <row r="330" spans="1:23" x14ac:dyDescent="0.35">
      <c r="A330">
        <v>22</v>
      </c>
      <c r="B330" t="s">
        <v>356</v>
      </c>
      <c r="C330">
        <v>2201</v>
      </c>
      <c r="D330" t="s">
        <v>357</v>
      </c>
      <c r="E330">
        <v>2201003</v>
      </c>
      <c r="F330" t="s">
        <v>358</v>
      </c>
      <c r="G330" t="s">
        <v>161</v>
      </c>
      <c r="H330" t="s">
        <v>1</v>
      </c>
      <c r="I330" t="s">
        <v>2</v>
      </c>
      <c r="J330" t="s">
        <v>3</v>
      </c>
      <c r="K330" t="s">
        <v>162</v>
      </c>
      <c r="L330" s="1">
        <v>137352000</v>
      </c>
      <c r="M330">
        <v>0</v>
      </c>
      <c r="N330">
        <v>0</v>
      </c>
      <c r="O330" s="1">
        <v>25000000</v>
      </c>
      <c r="P330">
        <v>0</v>
      </c>
      <c r="Q330">
        <v>0</v>
      </c>
      <c r="R330" s="1">
        <v>162352000</v>
      </c>
      <c r="S330" s="1">
        <v>137352000</v>
      </c>
      <c r="T330">
        <v>0</v>
      </c>
      <c r="U330">
        <v>0</v>
      </c>
      <c r="V330">
        <v>0</v>
      </c>
      <c r="W330" s="1">
        <v>25000000</v>
      </c>
    </row>
    <row r="331" spans="1:23" x14ac:dyDescent="0.35">
      <c r="A331">
        <v>22</v>
      </c>
      <c r="B331" t="s">
        <v>356</v>
      </c>
      <c r="C331">
        <v>2201</v>
      </c>
      <c r="D331" t="s">
        <v>357</v>
      </c>
      <c r="E331">
        <v>2201003</v>
      </c>
      <c r="F331" t="s">
        <v>358</v>
      </c>
      <c r="G331" t="s">
        <v>163</v>
      </c>
      <c r="H331" t="s">
        <v>1</v>
      </c>
      <c r="I331" t="s">
        <v>2</v>
      </c>
      <c r="J331" t="s">
        <v>3</v>
      </c>
      <c r="K331" t="s">
        <v>164</v>
      </c>
      <c r="L331" s="1">
        <v>137352000</v>
      </c>
      <c r="M331">
        <v>0</v>
      </c>
      <c r="N331">
        <v>0</v>
      </c>
      <c r="O331" s="1">
        <v>25000000</v>
      </c>
      <c r="P331">
        <v>0</v>
      </c>
      <c r="Q331">
        <v>0</v>
      </c>
      <c r="R331" s="1">
        <v>162352000</v>
      </c>
      <c r="S331" s="1">
        <v>137352000</v>
      </c>
      <c r="T331">
        <v>0</v>
      </c>
      <c r="U331">
        <v>0</v>
      </c>
      <c r="V331">
        <v>0</v>
      </c>
      <c r="W331" s="1">
        <v>25000000</v>
      </c>
    </row>
    <row r="332" spans="1:23" x14ac:dyDescent="0.35">
      <c r="A332">
        <v>22</v>
      </c>
      <c r="B332" t="s">
        <v>356</v>
      </c>
      <c r="C332">
        <v>2201</v>
      </c>
      <c r="D332" t="s">
        <v>357</v>
      </c>
      <c r="E332">
        <v>2201003</v>
      </c>
      <c r="F332" t="s">
        <v>358</v>
      </c>
      <c r="G332" t="s">
        <v>222</v>
      </c>
      <c r="H332" t="s">
        <v>1</v>
      </c>
      <c r="I332" t="s">
        <v>2</v>
      </c>
      <c r="J332" t="s">
        <v>3</v>
      </c>
      <c r="K332" t="s">
        <v>223</v>
      </c>
      <c r="L332" s="1">
        <v>137352000</v>
      </c>
      <c r="M332">
        <v>0</v>
      </c>
      <c r="N332">
        <v>0</v>
      </c>
      <c r="O332" s="1">
        <v>25000000</v>
      </c>
      <c r="P332">
        <v>0</v>
      </c>
      <c r="Q332">
        <v>0</v>
      </c>
      <c r="R332" s="1">
        <v>162352000</v>
      </c>
      <c r="S332" s="1">
        <v>137352000</v>
      </c>
      <c r="T332">
        <v>0</v>
      </c>
      <c r="U332">
        <v>0</v>
      </c>
      <c r="V332">
        <v>0</v>
      </c>
      <c r="W332" s="1">
        <v>25000000</v>
      </c>
    </row>
    <row r="333" spans="1:23" x14ac:dyDescent="0.35">
      <c r="A333">
        <v>22</v>
      </c>
      <c r="B333" t="s">
        <v>356</v>
      </c>
      <c r="C333">
        <v>2201</v>
      </c>
      <c r="D333" t="s">
        <v>357</v>
      </c>
      <c r="E333">
        <v>2201003</v>
      </c>
      <c r="F333" t="s">
        <v>358</v>
      </c>
      <c r="G333" t="s">
        <v>359</v>
      </c>
      <c r="H333">
        <v>1</v>
      </c>
      <c r="I333" t="s">
        <v>225</v>
      </c>
      <c r="J333">
        <v>615</v>
      </c>
      <c r="K333" t="s">
        <v>360</v>
      </c>
      <c r="L333">
        <v>0</v>
      </c>
      <c r="M333">
        <v>0</v>
      </c>
      <c r="N333">
        <v>0</v>
      </c>
      <c r="O333" s="1">
        <v>25000000</v>
      </c>
      <c r="P333">
        <v>0</v>
      </c>
      <c r="Q333">
        <v>0</v>
      </c>
      <c r="R333" s="1">
        <v>25000000</v>
      </c>
      <c r="S333">
        <v>0</v>
      </c>
      <c r="T333">
        <v>0</v>
      </c>
      <c r="U333">
        <v>0</v>
      </c>
      <c r="V333">
        <v>0</v>
      </c>
      <c r="W333" s="1">
        <v>25000000</v>
      </c>
    </row>
    <row r="334" spans="1:23" x14ac:dyDescent="0.35">
      <c r="A334">
        <v>22</v>
      </c>
      <c r="B334" t="s">
        <v>356</v>
      </c>
      <c r="C334">
        <v>2201</v>
      </c>
      <c r="D334" t="s">
        <v>357</v>
      </c>
      <c r="E334">
        <v>2201003</v>
      </c>
      <c r="F334" t="s">
        <v>358</v>
      </c>
      <c r="G334" t="s">
        <v>361</v>
      </c>
      <c r="H334">
        <v>100</v>
      </c>
      <c r="I334" t="s">
        <v>362</v>
      </c>
      <c r="J334">
        <v>424</v>
      </c>
      <c r="K334" t="s">
        <v>363</v>
      </c>
      <c r="L334" s="1">
        <v>137352000</v>
      </c>
      <c r="M334">
        <v>0</v>
      </c>
      <c r="N334">
        <v>0</v>
      </c>
      <c r="O334">
        <v>0</v>
      </c>
      <c r="P334">
        <v>0</v>
      </c>
      <c r="Q334">
        <v>0</v>
      </c>
      <c r="R334" s="1">
        <v>137352000</v>
      </c>
      <c r="S334" s="1">
        <v>137352000</v>
      </c>
      <c r="T334">
        <v>0</v>
      </c>
      <c r="U334">
        <v>0</v>
      </c>
      <c r="V334">
        <v>0</v>
      </c>
      <c r="W334">
        <v>0</v>
      </c>
    </row>
    <row r="335" spans="1:23" x14ac:dyDescent="0.35">
      <c r="A335">
        <v>22</v>
      </c>
      <c r="B335" t="s">
        <v>356</v>
      </c>
      <c r="C335">
        <v>2201</v>
      </c>
      <c r="D335" t="s">
        <v>357</v>
      </c>
      <c r="E335">
        <v>2201006</v>
      </c>
      <c r="F335" t="s">
        <v>364</v>
      </c>
      <c r="G335">
        <v>2</v>
      </c>
      <c r="H335" t="s">
        <v>1</v>
      </c>
      <c r="I335" t="s">
        <v>2</v>
      </c>
      <c r="J335" t="s">
        <v>3</v>
      </c>
      <c r="K335" t="s">
        <v>48</v>
      </c>
      <c r="L335" s="1">
        <v>11236000</v>
      </c>
      <c r="M335">
        <v>0</v>
      </c>
      <c r="N335">
        <v>0</v>
      </c>
      <c r="O335">
        <v>0</v>
      </c>
      <c r="P335">
        <v>0</v>
      </c>
      <c r="Q335">
        <v>0</v>
      </c>
      <c r="R335" s="1">
        <v>11236000</v>
      </c>
      <c r="S335">
        <v>0</v>
      </c>
      <c r="T335">
        <v>0</v>
      </c>
      <c r="U335">
        <v>0</v>
      </c>
      <c r="V335">
        <v>0</v>
      </c>
      <c r="W335" s="1">
        <v>11236000</v>
      </c>
    </row>
    <row r="336" spans="1:23" x14ac:dyDescent="0.35">
      <c r="A336">
        <v>22</v>
      </c>
      <c r="B336" t="s">
        <v>356</v>
      </c>
      <c r="C336">
        <v>2201</v>
      </c>
      <c r="D336" t="s">
        <v>357</v>
      </c>
      <c r="E336">
        <v>2201006</v>
      </c>
      <c r="F336" t="s">
        <v>364</v>
      </c>
      <c r="G336" t="s">
        <v>49</v>
      </c>
      <c r="H336" t="s">
        <v>1</v>
      </c>
      <c r="I336" t="s">
        <v>2</v>
      </c>
      <c r="J336" t="s">
        <v>3</v>
      </c>
      <c r="K336" t="s">
        <v>50</v>
      </c>
      <c r="L336" s="1">
        <v>11236000</v>
      </c>
      <c r="M336">
        <v>0</v>
      </c>
      <c r="N336">
        <v>0</v>
      </c>
      <c r="O336">
        <v>0</v>
      </c>
      <c r="P336">
        <v>0</v>
      </c>
      <c r="Q336">
        <v>0</v>
      </c>
      <c r="R336" s="1">
        <v>11236000</v>
      </c>
      <c r="S336">
        <v>0</v>
      </c>
      <c r="T336">
        <v>0</v>
      </c>
      <c r="U336">
        <v>0</v>
      </c>
      <c r="V336">
        <v>0</v>
      </c>
      <c r="W336" s="1">
        <v>11236000</v>
      </c>
    </row>
    <row r="337" spans="1:23" x14ac:dyDescent="0.35">
      <c r="A337">
        <v>22</v>
      </c>
      <c r="B337" t="s">
        <v>356</v>
      </c>
      <c r="C337">
        <v>2201</v>
      </c>
      <c r="D337" t="s">
        <v>357</v>
      </c>
      <c r="E337">
        <v>2201006</v>
      </c>
      <c r="F337" t="s">
        <v>364</v>
      </c>
      <c r="G337" t="s">
        <v>159</v>
      </c>
      <c r="H337" t="s">
        <v>1</v>
      </c>
      <c r="I337" t="s">
        <v>2</v>
      </c>
      <c r="J337" t="s">
        <v>3</v>
      </c>
      <c r="K337" t="s">
        <v>160</v>
      </c>
      <c r="L337" s="1">
        <v>11236000</v>
      </c>
      <c r="M337">
        <v>0</v>
      </c>
      <c r="N337">
        <v>0</v>
      </c>
      <c r="O337">
        <v>0</v>
      </c>
      <c r="P337">
        <v>0</v>
      </c>
      <c r="Q337">
        <v>0</v>
      </c>
      <c r="R337" s="1">
        <v>11236000</v>
      </c>
      <c r="S337">
        <v>0</v>
      </c>
      <c r="T337">
        <v>0</v>
      </c>
      <c r="U337">
        <v>0</v>
      </c>
      <c r="V337">
        <v>0</v>
      </c>
      <c r="W337" s="1">
        <v>11236000</v>
      </c>
    </row>
    <row r="338" spans="1:23" x14ac:dyDescent="0.35">
      <c r="A338">
        <v>22</v>
      </c>
      <c r="B338" t="s">
        <v>356</v>
      </c>
      <c r="C338">
        <v>2201</v>
      </c>
      <c r="D338" t="s">
        <v>357</v>
      </c>
      <c r="E338">
        <v>2201006</v>
      </c>
      <c r="F338" t="s">
        <v>364</v>
      </c>
      <c r="G338" t="s">
        <v>161</v>
      </c>
      <c r="H338" t="s">
        <v>1</v>
      </c>
      <c r="I338" t="s">
        <v>2</v>
      </c>
      <c r="J338" t="s">
        <v>3</v>
      </c>
      <c r="K338" t="s">
        <v>162</v>
      </c>
      <c r="L338" s="1">
        <v>11236000</v>
      </c>
      <c r="M338">
        <v>0</v>
      </c>
      <c r="N338">
        <v>0</v>
      </c>
      <c r="O338">
        <v>0</v>
      </c>
      <c r="P338">
        <v>0</v>
      </c>
      <c r="Q338">
        <v>0</v>
      </c>
      <c r="R338" s="1">
        <v>11236000</v>
      </c>
      <c r="S338">
        <v>0</v>
      </c>
      <c r="T338">
        <v>0</v>
      </c>
      <c r="U338">
        <v>0</v>
      </c>
      <c r="V338">
        <v>0</v>
      </c>
      <c r="W338" s="1">
        <v>11236000</v>
      </c>
    </row>
    <row r="339" spans="1:23" x14ac:dyDescent="0.35">
      <c r="A339">
        <v>22</v>
      </c>
      <c r="B339" t="s">
        <v>356</v>
      </c>
      <c r="C339">
        <v>2201</v>
      </c>
      <c r="D339" t="s">
        <v>357</v>
      </c>
      <c r="E339">
        <v>2201006</v>
      </c>
      <c r="F339" t="s">
        <v>364</v>
      </c>
      <c r="G339" t="s">
        <v>163</v>
      </c>
      <c r="H339" t="s">
        <v>1</v>
      </c>
      <c r="I339" t="s">
        <v>2</v>
      </c>
      <c r="J339" t="s">
        <v>3</v>
      </c>
      <c r="K339" t="s">
        <v>164</v>
      </c>
      <c r="L339" s="1">
        <v>11236000</v>
      </c>
      <c r="M339">
        <v>0</v>
      </c>
      <c r="N339">
        <v>0</v>
      </c>
      <c r="O339">
        <v>0</v>
      </c>
      <c r="P339">
        <v>0</v>
      </c>
      <c r="Q339">
        <v>0</v>
      </c>
      <c r="R339" s="1">
        <v>11236000</v>
      </c>
      <c r="S339">
        <v>0</v>
      </c>
      <c r="T339">
        <v>0</v>
      </c>
      <c r="U339">
        <v>0</v>
      </c>
      <c r="V339">
        <v>0</v>
      </c>
      <c r="W339" s="1">
        <v>11236000</v>
      </c>
    </row>
    <row r="340" spans="1:23" x14ac:dyDescent="0.35">
      <c r="A340">
        <v>22</v>
      </c>
      <c r="B340" t="s">
        <v>356</v>
      </c>
      <c r="C340">
        <v>2201</v>
      </c>
      <c r="D340" t="s">
        <v>357</v>
      </c>
      <c r="E340">
        <v>2201006</v>
      </c>
      <c r="F340" t="s">
        <v>364</v>
      </c>
      <c r="G340" t="s">
        <v>222</v>
      </c>
      <c r="H340" t="s">
        <v>1</v>
      </c>
      <c r="I340" t="s">
        <v>2</v>
      </c>
      <c r="J340" t="s">
        <v>3</v>
      </c>
      <c r="K340" t="s">
        <v>223</v>
      </c>
      <c r="L340" s="1">
        <v>11236000</v>
      </c>
      <c r="M340">
        <v>0</v>
      </c>
      <c r="N340">
        <v>0</v>
      </c>
      <c r="O340">
        <v>0</v>
      </c>
      <c r="P340">
        <v>0</v>
      </c>
      <c r="Q340">
        <v>0</v>
      </c>
      <c r="R340" s="1">
        <v>11236000</v>
      </c>
      <c r="S340">
        <v>0</v>
      </c>
      <c r="T340">
        <v>0</v>
      </c>
      <c r="U340">
        <v>0</v>
      </c>
      <c r="V340">
        <v>0</v>
      </c>
      <c r="W340" s="1">
        <v>11236000</v>
      </c>
    </row>
    <row r="341" spans="1:23" x14ac:dyDescent="0.35">
      <c r="A341">
        <v>22</v>
      </c>
      <c r="B341" t="s">
        <v>356</v>
      </c>
      <c r="C341">
        <v>2201</v>
      </c>
      <c r="D341" t="s">
        <v>357</v>
      </c>
      <c r="E341">
        <v>2201006</v>
      </c>
      <c r="F341" t="s">
        <v>364</v>
      </c>
      <c r="G341" t="s">
        <v>365</v>
      </c>
      <c r="H341">
        <v>130</v>
      </c>
      <c r="I341" t="s">
        <v>366</v>
      </c>
      <c r="J341">
        <v>425</v>
      </c>
      <c r="K341" t="s">
        <v>367</v>
      </c>
      <c r="L341" s="1">
        <v>11236000</v>
      </c>
      <c r="M341">
        <v>0</v>
      </c>
      <c r="N341">
        <v>0</v>
      </c>
      <c r="O341">
        <v>0</v>
      </c>
      <c r="P341">
        <v>0</v>
      </c>
      <c r="Q341">
        <v>0</v>
      </c>
      <c r="R341" s="1">
        <v>11236000</v>
      </c>
      <c r="S341">
        <v>0</v>
      </c>
      <c r="T341">
        <v>0</v>
      </c>
      <c r="U341">
        <v>0</v>
      </c>
      <c r="V341">
        <v>0</v>
      </c>
      <c r="W341" s="1">
        <v>11236000</v>
      </c>
    </row>
    <row r="342" spans="1:23" x14ac:dyDescent="0.35">
      <c r="A342">
        <v>22</v>
      </c>
      <c r="B342" t="s">
        <v>356</v>
      </c>
      <c r="C342">
        <v>2201</v>
      </c>
      <c r="D342" t="s">
        <v>357</v>
      </c>
      <c r="E342">
        <v>2201028</v>
      </c>
      <c r="F342" t="s">
        <v>368</v>
      </c>
      <c r="G342">
        <v>2</v>
      </c>
      <c r="H342" t="s">
        <v>1</v>
      </c>
      <c r="I342" t="s">
        <v>2</v>
      </c>
      <c r="J342" t="s">
        <v>3</v>
      </c>
      <c r="K342" t="s">
        <v>48</v>
      </c>
      <c r="L342" s="1">
        <v>5139410659.1199999</v>
      </c>
      <c r="M342" s="1">
        <v>237762313.77000001</v>
      </c>
      <c r="N342">
        <v>0</v>
      </c>
      <c r="O342">
        <v>0</v>
      </c>
      <c r="P342">
        <v>0</v>
      </c>
      <c r="Q342">
        <v>0</v>
      </c>
      <c r="R342" s="1">
        <v>5377172972.8900003</v>
      </c>
      <c r="S342" s="1">
        <v>3449724590</v>
      </c>
      <c r="T342" s="1">
        <v>3449724590</v>
      </c>
      <c r="U342" s="1">
        <v>1566067965.8900001</v>
      </c>
      <c r="V342" s="1">
        <v>1566067965.8900001</v>
      </c>
      <c r="W342" s="1">
        <v>1927448382.8900001</v>
      </c>
    </row>
    <row r="343" spans="1:23" x14ac:dyDescent="0.35">
      <c r="A343">
        <v>22</v>
      </c>
      <c r="B343" t="s">
        <v>356</v>
      </c>
      <c r="C343">
        <v>2201</v>
      </c>
      <c r="D343" t="s">
        <v>357</v>
      </c>
      <c r="E343">
        <v>2201028</v>
      </c>
      <c r="F343" t="s">
        <v>368</v>
      </c>
      <c r="G343" t="s">
        <v>49</v>
      </c>
      <c r="H343" t="s">
        <v>1</v>
      </c>
      <c r="I343" t="s">
        <v>2</v>
      </c>
      <c r="J343" t="s">
        <v>3</v>
      </c>
      <c r="K343" t="s">
        <v>50</v>
      </c>
      <c r="L343" s="1">
        <v>5139410659.1199999</v>
      </c>
      <c r="M343" s="1">
        <v>237762313.77000001</v>
      </c>
      <c r="N343">
        <v>0</v>
      </c>
      <c r="O343">
        <v>0</v>
      </c>
      <c r="P343">
        <v>0</v>
      </c>
      <c r="Q343">
        <v>0</v>
      </c>
      <c r="R343" s="1">
        <v>5377172972.8900003</v>
      </c>
      <c r="S343" s="1">
        <v>3449724590</v>
      </c>
      <c r="T343" s="1">
        <v>3449724590</v>
      </c>
      <c r="U343" s="1">
        <v>1566067965.8900001</v>
      </c>
      <c r="V343" s="1">
        <v>1566067965.8900001</v>
      </c>
      <c r="W343" s="1">
        <v>1927448382.8900001</v>
      </c>
    </row>
    <row r="344" spans="1:23" x14ac:dyDescent="0.35">
      <c r="A344">
        <v>22</v>
      </c>
      <c r="B344" t="s">
        <v>356</v>
      </c>
      <c r="C344">
        <v>2201</v>
      </c>
      <c r="D344" t="s">
        <v>357</v>
      </c>
      <c r="E344">
        <v>2201028</v>
      </c>
      <c r="F344" t="s">
        <v>368</v>
      </c>
      <c r="G344" t="s">
        <v>159</v>
      </c>
      <c r="H344" t="s">
        <v>1</v>
      </c>
      <c r="I344" t="s">
        <v>2</v>
      </c>
      <c r="J344" t="s">
        <v>3</v>
      </c>
      <c r="K344" t="s">
        <v>160</v>
      </c>
      <c r="L344" s="1">
        <v>5139410659.1199999</v>
      </c>
      <c r="M344" s="1">
        <v>237762313.77000001</v>
      </c>
      <c r="N344">
        <v>0</v>
      </c>
      <c r="O344">
        <v>0</v>
      </c>
      <c r="P344">
        <v>0</v>
      </c>
      <c r="Q344">
        <v>0</v>
      </c>
      <c r="R344" s="1">
        <v>5377172972.8900003</v>
      </c>
      <c r="S344" s="1">
        <v>3449724590</v>
      </c>
      <c r="T344" s="1">
        <v>3449724590</v>
      </c>
      <c r="U344" s="1">
        <v>1566067965.8900001</v>
      </c>
      <c r="V344" s="1">
        <v>1566067965.8900001</v>
      </c>
      <c r="W344" s="1">
        <v>1927448382.8900001</v>
      </c>
    </row>
    <row r="345" spans="1:23" x14ac:dyDescent="0.35">
      <c r="A345">
        <v>22</v>
      </c>
      <c r="B345" t="s">
        <v>356</v>
      </c>
      <c r="C345">
        <v>2201</v>
      </c>
      <c r="D345" t="s">
        <v>357</v>
      </c>
      <c r="E345">
        <v>2201028</v>
      </c>
      <c r="F345" t="s">
        <v>368</v>
      </c>
      <c r="G345" t="s">
        <v>161</v>
      </c>
      <c r="H345" t="s">
        <v>1</v>
      </c>
      <c r="I345" t="s">
        <v>2</v>
      </c>
      <c r="J345" t="s">
        <v>3</v>
      </c>
      <c r="K345" t="s">
        <v>162</v>
      </c>
      <c r="L345" s="1">
        <v>5139410659.1199999</v>
      </c>
      <c r="M345" s="1">
        <v>237762313.77000001</v>
      </c>
      <c r="N345">
        <v>0</v>
      </c>
      <c r="O345">
        <v>0</v>
      </c>
      <c r="P345">
        <v>0</v>
      </c>
      <c r="Q345">
        <v>0</v>
      </c>
      <c r="R345" s="1">
        <v>5377172972.8900003</v>
      </c>
      <c r="S345" s="1">
        <v>3449724590</v>
      </c>
      <c r="T345" s="1">
        <v>3449724590</v>
      </c>
      <c r="U345" s="1">
        <v>1566067965.8900001</v>
      </c>
      <c r="V345" s="1">
        <v>1566067965.8900001</v>
      </c>
      <c r="W345" s="1">
        <v>1927448382.8900001</v>
      </c>
    </row>
    <row r="346" spans="1:23" x14ac:dyDescent="0.35">
      <c r="A346">
        <v>22</v>
      </c>
      <c r="B346" t="s">
        <v>356</v>
      </c>
      <c r="C346">
        <v>2201</v>
      </c>
      <c r="D346" t="s">
        <v>357</v>
      </c>
      <c r="E346">
        <v>2201028</v>
      </c>
      <c r="F346" t="s">
        <v>368</v>
      </c>
      <c r="G346" t="s">
        <v>163</v>
      </c>
      <c r="H346" t="s">
        <v>1</v>
      </c>
      <c r="I346" t="s">
        <v>2</v>
      </c>
      <c r="J346" t="s">
        <v>3</v>
      </c>
      <c r="K346" t="s">
        <v>164</v>
      </c>
      <c r="L346" s="1">
        <v>5139410659.1199999</v>
      </c>
      <c r="M346" s="1">
        <v>237762313.77000001</v>
      </c>
      <c r="N346">
        <v>0</v>
      </c>
      <c r="O346">
        <v>0</v>
      </c>
      <c r="P346">
        <v>0</v>
      </c>
      <c r="Q346">
        <v>0</v>
      </c>
      <c r="R346" s="1">
        <v>5377172972.8900003</v>
      </c>
      <c r="S346" s="1">
        <v>3449724590</v>
      </c>
      <c r="T346" s="1">
        <v>3449724590</v>
      </c>
      <c r="U346" s="1">
        <v>1566067965.8900001</v>
      </c>
      <c r="V346" s="1">
        <v>1566067965.8900001</v>
      </c>
      <c r="W346" s="1">
        <v>1927448382.8900001</v>
      </c>
    </row>
    <row r="347" spans="1:23" x14ac:dyDescent="0.35">
      <c r="A347">
        <v>22</v>
      </c>
      <c r="B347" t="s">
        <v>356</v>
      </c>
      <c r="C347">
        <v>2201</v>
      </c>
      <c r="D347" t="s">
        <v>357</v>
      </c>
      <c r="E347">
        <v>2201028</v>
      </c>
      <c r="F347" t="s">
        <v>368</v>
      </c>
      <c r="G347" t="s">
        <v>222</v>
      </c>
      <c r="H347" t="s">
        <v>1</v>
      </c>
      <c r="I347" t="s">
        <v>2</v>
      </c>
      <c r="J347" t="s">
        <v>3</v>
      </c>
      <c r="K347" t="s">
        <v>223</v>
      </c>
      <c r="L347" s="1">
        <v>5139410659.1199999</v>
      </c>
      <c r="M347" s="1">
        <v>237762313.77000001</v>
      </c>
      <c r="N347">
        <v>0</v>
      </c>
      <c r="O347">
        <v>0</v>
      </c>
      <c r="P347">
        <v>0</v>
      </c>
      <c r="Q347">
        <v>0</v>
      </c>
      <c r="R347" s="1">
        <v>5377172972.8900003</v>
      </c>
      <c r="S347" s="1">
        <v>3449724590</v>
      </c>
      <c r="T347" s="1">
        <v>3449724590</v>
      </c>
      <c r="U347" s="1">
        <v>1566067965.8900001</v>
      </c>
      <c r="V347" s="1">
        <v>1566067965.8900001</v>
      </c>
      <c r="W347" s="1">
        <v>1927448382.8900001</v>
      </c>
    </row>
    <row r="348" spans="1:23" x14ac:dyDescent="0.35">
      <c r="A348">
        <v>22</v>
      </c>
      <c r="B348" t="s">
        <v>356</v>
      </c>
      <c r="C348">
        <v>2201</v>
      </c>
      <c r="D348" t="s">
        <v>357</v>
      </c>
      <c r="E348">
        <v>2201028</v>
      </c>
      <c r="F348" t="s">
        <v>368</v>
      </c>
      <c r="G348" t="s">
        <v>369</v>
      </c>
      <c r="H348">
        <v>112</v>
      </c>
      <c r="I348" t="s">
        <v>370</v>
      </c>
      <c r="J348">
        <v>426</v>
      </c>
      <c r="K348" t="s">
        <v>371</v>
      </c>
      <c r="L348" s="1">
        <v>284675628.58999997</v>
      </c>
      <c r="M348">
        <v>0</v>
      </c>
      <c r="N348">
        <v>0</v>
      </c>
      <c r="O348">
        <v>0</v>
      </c>
      <c r="P348">
        <v>0</v>
      </c>
      <c r="Q348">
        <v>0</v>
      </c>
      <c r="R348" s="1">
        <v>284675628.58999997</v>
      </c>
      <c r="S348">
        <v>0</v>
      </c>
      <c r="T348">
        <v>0</v>
      </c>
      <c r="U348">
        <v>0</v>
      </c>
      <c r="V348">
        <v>0</v>
      </c>
      <c r="W348" s="1">
        <v>284675628.58999997</v>
      </c>
    </row>
    <row r="349" spans="1:23" x14ac:dyDescent="0.35">
      <c r="A349">
        <v>22</v>
      </c>
      <c r="B349" t="s">
        <v>356</v>
      </c>
      <c r="C349">
        <v>2201</v>
      </c>
      <c r="D349" t="s">
        <v>357</v>
      </c>
      <c r="E349">
        <v>2201028</v>
      </c>
      <c r="F349" t="s">
        <v>368</v>
      </c>
      <c r="G349" t="s">
        <v>372</v>
      </c>
      <c r="H349">
        <v>1</v>
      </c>
      <c r="I349" t="s">
        <v>225</v>
      </c>
      <c r="J349">
        <v>427</v>
      </c>
      <c r="K349" t="s">
        <v>373</v>
      </c>
      <c r="L349" s="1">
        <v>1195403000</v>
      </c>
      <c r="M349">
        <v>0</v>
      </c>
      <c r="N349">
        <v>0</v>
      </c>
      <c r="O349">
        <v>0</v>
      </c>
      <c r="P349">
        <v>0</v>
      </c>
      <c r="Q349">
        <v>0</v>
      </c>
      <c r="R349" s="1">
        <v>1195403000</v>
      </c>
      <c r="S349" s="1">
        <v>500000000</v>
      </c>
      <c r="T349" s="1">
        <v>500000000</v>
      </c>
      <c r="U349" s="1">
        <v>500000000</v>
      </c>
      <c r="V349" s="1">
        <v>500000000</v>
      </c>
      <c r="W349" s="1">
        <v>695403000</v>
      </c>
    </row>
    <row r="350" spans="1:23" x14ac:dyDescent="0.35">
      <c r="A350">
        <v>22</v>
      </c>
      <c r="B350" t="s">
        <v>356</v>
      </c>
      <c r="C350">
        <v>2201</v>
      </c>
      <c r="D350" t="s">
        <v>357</v>
      </c>
      <c r="E350">
        <v>2201028</v>
      </c>
      <c r="F350" t="s">
        <v>368</v>
      </c>
      <c r="G350" t="s">
        <v>374</v>
      </c>
      <c r="H350">
        <v>114</v>
      </c>
      <c r="I350" t="s">
        <v>375</v>
      </c>
      <c r="J350">
        <v>428</v>
      </c>
      <c r="K350" t="s">
        <v>376</v>
      </c>
      <c r="L350" s="1">
        <v>3659332030.5300002</v>
      </c>
      <c r="M350" s="1">
        <v>183502969.47</v>
      </c>
      <c r="N350">
        <v>0</v>
      </c>
      <c r="O350">
        <v>0</v>
      </c>
      <c r="P350">
        <v>0</v>
      </c>
      <c r="Q350">
        <v>0</v>
      </c>
      <c r="R350" s="1">
        <v>3842835000</v>
      </c>
      <c r="S350" s="1">
        <v>2949724590</v>
      </c>
      <c r="T350" s="1">
        <v>2949724590</v>
      </c>
      <c r="U350" s="1">
        <v>1066067965.89</v>
      </c>
      <c r="V350" s="1">
        <v>1066067965.89</v>
      </c>
      <c r="W350" s="1">
        <v>893110410</v>
      </c>
    </row>
    <row r="351" spans="1:23" x14ac:dyDescent="0.35">
      <c r="A351">
        <v>22</v>
      </c>
      <c r="B351" t="s">
        <v>356</v>
      </c>
      <c r="C351">
        <v>2201</v>
      </c>
      <c r="D351" t="s">
        <v>357</v>
      </c>
      <c r="E351">
        <v>2201028</v>
      </c>
      <c r="F351" t="s">
        <v>368</v>
      </c>
      <c r="G351" t="s">
        <v>377</v>
      </c>
      <c r="H351">
        <v>315</v>
      </c>
      <c r="I351" t="s">
        <v>378</v>
      </c>
      <c r="J351">
        <v>497</v>
      </c>
      <c r="K351" t="s">
        <v>373</v>
      </c>
      <c r="L351">
        <v>0</v>
      </c>
      <c r="M351" s="1">
        <v>1573744.2</v>
      </c>
      <c r="N351">
        <v>0</v>
      </c>
      <c r="O351">
        <v>0</v>
      </c>
      <c r="P351">
        <v>0</v>
      </c>
      <c r="Q351">
        <v>0</v>
      </c>
      <c r="R351" s="1">
        <v>1573744.2</v>
      </c>
      <c r="S351">
        <v>0</v>
      </c>
      <c r="T351">
        <v>0</v>
      </c>
      <c r="U351">
        <v>0</v>
      </c>
      <c r="V351">
        <v>0</v>
      </c>
      <c r="W351" s="1">
        <v>1573744.2</v>
      </c>
    </row>
    <row r="352" spans="1:23" x14ac:dyDescent="0.35">
      <c r="A352">
        <v>22</v>
      </c>
      <c r="B352" t="s">
        <v>356</v>
      </c>
      <c r="C352">
        <v>2201</v>
      </c>
      <c r="D352" t="s">
        <v>357</v>
      </c>
      <c r="E352">
        <v>2201028</v>
      </c>
      <c r="F352" t="s">
        <v>368</v>
      </c>
      <c r="G352" t="s">
        <v>379</v>
      </c>
      <c r="H352">
        <v>314</v>
      </c>
      <c r="I352" t="s">
        <v>380</v>
      </c>
      <c r="J352">
        <v>498</v>
      </c>
      <c r="K352" t="s">
        <v>373</v>
      </c>
      <c r="L352">
        <v>0</v>
      </c>
      <c r="M352" s="1">
        <v>52685600.100000001</v>
      </c>
      <c r="N352">
        <v>0</v>
      </c>
      <c r="O352">
        <v>0</v>
      </c>
      <c r="P352">
        <v>0</v>
      </c>
      <c r="Q352">
        <v>0</v>
      </c>
      <c r="R352" s="1">
        <v>52685600.100000001</v>
      </c>
      <c r="S352">
        <v>0</v>
      </c>
      <c r="T352">
        <v>0</v>
      </c>
      <c r="U352">
        <v>0</v>
      </c>
      <c r="V352">
        <v>0</v>
      </c>
      <c r="W352" s="1">
        <v>52685600.100000001</v>
      </c>
    </row>
    <row r="353" spans="1:23" x14ac:dyDescent="0.35">
      <c r="A353">
        <v>22</v>
      </c>
      <c r="B353" t="s">
        <v>356</v>
      </c>
      <c r="C353">
        <v>2201</v>
      </c>
      <c r="D353" t="s">
        <v>357</v>
      </c>
      <c r="E353">
        <v>2201033</v>
      </c>
      <c r="F353" t="s">
        <v>381</v>
      </c>
      <c r="G353">
        <v>2</v>
      </c>
      <c r="H353" t="s">
        <v>1</v>
      </c>
      <c r="I353" t="s">
        <v>2</v>
      </c>
      <c r="J353" t="s">
        <v>3</v>
      </c>
      <c r="K353" t="s">
        <v>48</v>
      </c>
      <c r="L353" s="1">
        <v>1787735561.21</v>
      </c>
      <c r="M353" s="1">
        <v>80000000</v>
      </c>
      <c r="N353">
        <v>0</v>
      </c>
      <c r="O353">
        <v>0</v>
      </c>
      <c r="P353">
        <v>0</v>
      </c>
      <c r="Q353">
        <v>0</v>
      </c>
      <c r="R353" s="1">
        <v>1867735561.21</v>
      </c>
      <c r="S353" s="1">
        <v>339705439</v>
      </c>
      <c r="T353" s="1">
        <v>339665000</v>
      </c>
      <c r="U353" s="1">
        <v>67933000</v>
      </c>
      <c r="V353" s="1">
        <v>67933000</v>
      </c>
      <c r="W353" s="1">
        <v>1528030122.21</v>
      </c>
    </row>
    <row r="354" spans="1:23" x14ac:dyDescent="0.35">
      <c r="A354">
        <v>22</v>
      </c>
      <c r="B354" t="s">
        <v>356</v>
      </c>
      <c r="C354">
        <v>2201</v>
      </c>
      <c r="D354" t="s">
        <v>357</v>
      </c>
      <c r="E354">
        <v>2201033</v>
      </c>
      <c r="F354" t="s">
        <v>381</v>
      </c>
      <c r="G354" t="s">
        <v>49</v>
      </c>
      <c r="H354" t="s">
        <v>1</v>
      </c>
      <c r="I354" t="s">
        <v>2</v>
      </c>
      <c r="J354" t="s">
        <v>3</v>
      </c>
      <c r="K354" t="s">
        <v>50</v>
      </c>
      <c r="L354" s="1">
        <v>1787735561.21</v>
      </c>
      <c r="M354" s="1">
        <v>80000000</v>
      </c>
      <c r="N354">
        <v>0</v>
      </c>
      <c r="O354">
        <v>0</v>
      </c>
      <c r="P354">
        <v>0</v>
      </c>
      <c r="Q354">
        <v>0</v>
      </c>
      <c r="R354" s="1">
        <v>1867735561.21</v>
      </c>
      <c r="S354" s="1">
        <v>339705439</v>
      </c>
      <c r="T354" s="1">
        <v>339665000</v>
      </c>
      <c r="U354" s="1">
        <v>67933000</v>
      </c>
      <c r="V354" s="1">
        <v>67933000</v>
      </c>
      <c r="W354" s="1">
        <v>1528030122.21</v>
      </c>
    </row>
    <row r="355" spans="1:23" x14ac:dyDescent="0.35">
      <c r="A355">
        <v>22</v>
      </c>
      <c r="B355" t="s">
        <v>356</v>
      </c>
      <c r="C355">
        <v>2201</v>
      </c>
      <c r="D355" t="s">
        <v>357</v>
      </c>
      <c r="E355">
        <v>2201033</v>
      </c>
      <c r="F355" t="s">
        <v>381</v>
      </c>
      <c r="G355" t="s">
        <v>159</v>
      </c>
      <c r="H355" t="s">
        <v>1</v>
      </c>
      <c r="I355" t="s">
        <v>2</v>
      </c>
      <c r="J355" t="s">
        <v>3</v>
      </c>
      <c r="K355" t="s">
        <v>160</v>
      </c>
      <c r="L355" s="1">
        <v>1787735561.21</v>
      </c>
      <c r="M355" s="1">
        <v>80000000</v>
      </c>
      <c r="N355">
        <v>0</v>
      </c>
      <c r="O355">
        <v>0</v>
      </c>
      <c r="P355">
        <v>0</v>
      </c>
      <c r="Q355">
        <v>0</v>
      </c>
      <c r="R355" s="1">
        <v>1867735561.21</v>
      </c>
      <c r="S355" s="1">
        <v>339705439</v>
      </c>
      <c r="T355" s="1">
        <v>339665000</v>
      </c>
      <c r="U355" s="1">
        <v>67933000</v>
      </c>
      <c r="V355" s="1">
        <v>67933000</v>
      </c>
      <c r="W355" s="1">
        <v>1528030122.21</v>
      </c>
    </row>
    <row r="356" spans="1:23" x14ac:dyDescent="0.35">
      <c r="A356">
        <v>22</v>
      </c>
      <c r="B356" t="s">
        <v>356</v>
      </c>
      <c r="C356">
        <v>2201</v>
      </c>
      <c r="D356" t="s">
        <v>357</v>
      </c>
      <c r="E356">
        <v>2201033</v>
      </c>
      <c r="F356" t="s">
        <v>381</v>
      </c>
      <c r="G356" t="s">
        <v>161</v>
      </c>
      <c r="H356" t="s">
        <v>1</v>
      </c>
      <c r="I356" t="s">
        <v>2</v>
      </c>
      <c r="J356" t="s">
        <v>3</v>
      </c>
      <c r="K356" t="s">
        <v>162</v>
      </c>
      <c r="L356" s="1">
        <v>1787735561.21</v>
      </c>
      <c r="M356" s="1">
        <v>80000000</v>
      </c>
      <c r="N356">
        <v>0</v>
      </c>
      <c r="O356">
        <v>0</v>
      </c>
      <c r="P356">
        <v>0</v>
      </c>
      <c r="Q356">
        <v>0</v>
      </c>
      <c r="R356" s="1">
        <v>1867735561.21</v>
      </c>
      <c r="S356" s="1">
        <v>339705439</v>
      </c>
      <c r="T356" s="1">
        <v>339665000</v>
      </c>
      <c r="U356" s="1">
        <v>67933000</v>
      </c>
      <c r="V356" s="1">
        <v>67933000</v>
      </c>
      <c r="W356" s="1">
        <v>1528030122.21</v>
      </c>
    </row>
    <row r="357" spans="1:23" x14ac:dyDescent="0.35">
      <c r="A357">
        <v>22</v>
      </c>
      <c r="B357" t="s">
        <v>356</v>
      </c>
      <c r="C357">
        <v>2201</v>
      </c>
      <c r="D357" t="s">
        <v>357</v>
      </c>
      <c r="E357">
        <v>2201033</v>
      </c>
      <c r="F357" t="s">
        <v>381</v>
      </c>
      <c r="G357" t="s">
        <v>163</v>
      </c>
      <c r="H357" t="s">
        <v>1</v>
      </c>
      <c r="I357" t="s">
        <v>2</v>
      </c>
      <c r="J357" t="s">
        <v>3</v>
      </c>
      <c r="K357" t="s">
        <v>164</v>
      </c>
      <c r="L357" s="1">
        <v>1787735561.21</v>
      </c>
      <c r="M357" s="1">
        <v>80000000</v>
      </c>
      <c r="N357">
        <v>0</v>
      </c>
      <c r="O357">
        <v>0</v>
      </c>
      <c r="P357">
        <v>0</v>
      </c>
      <c r="Q357">
        <v>0</v>
      </c>
      <c r="R357" s="1">
        <v>1867735561.21</v>
      </c>
      <c r="S357" s="1">
        <v>339705439</v>
      </c>
      <c r="T357" s="1">
        <v>339665000</v>
      </c>
      <c r="U357" s="1">
        <v>67933000</v>
      </c>
      <c r="V357" s="1">
        <v>67933000</v>
      </c>
      <c r="W357" s="1">
        <v>1528030122.21</v>
      </c>
    </row>
    <row r="358" spans="1:23" x14ac:dyDescent="0.35">
      <c r="A358">
        <v>22</v>
      </c>
      <c r="B358" t="s">
        <v>356</v>
      </c>
      <c r="C358">
        <v>2201</v>
      </c>
      <c r="D358" t="s">
        <v>357</v>
      </c>
      <c r="E358">
        <v>2201033</v>
      </c>
      <c r="F358" t="s">
        <v>381</v>
      </c>
      <c r="G358" t="s">
        <v>222</v>
      </c>
      <c r="H358" t="s">
        <v>1</v>
      </c>
      <c r="I358" t="s">
        <v>2</v>
      </c>
      <c r="J358" t="s">
        <v>3</v>
      </c>
      <c r="K358" t="s">
        <v>223</v>
      </c>
      <c r="L358" s="1">
        <v>1787735561.21</v>
      </c>
      <c r="M358" s="1">
        <v>80000000</v>
      </c>
      <c r="N358">
        <v>0</v>
      </c>
      <c r="O358">
        <v>0</v>
      </c>
      <c r="P358">
        <v>0</v>
      </c>
      <c r="Q358">
        <v>0</v>
      </c>
      <c r="R358" s="1">
        <v>1867735561.21</v>
      </c>
      <c r="S358" s="1">
        <v>339705439</v>
      </c>
      <c r="T358" s="1">
        <v>339665000</v>
      </c>
      <c r="U358" s="1">
        <v>67933000</v>
      </c>
      <c r="V358" s="1">
        <v>67933000</v>
      </c>
      <c r="W358" s="1">
        <v>1528030122.21</v>
      </c>
    </row>
    <row r="359" spans="1:23" x14ac:dyDescent="0.35">
      <c r="A359">
        <v>22</v>
      </c>
      <c r="B359" t="s">
        <v>356</v>
      </c>
      <c r="C359">
        <v>2201</v>
      </c>
      <c r="D359" t="s">
        <v>357</v>
      </c>
      <c r="E359">
        <v>2201033</v>
      </c>
      <c r="F359" t="s">
        <v>381</v>
      </c>
      <c r="G359" t="s">
        <v>382</v>
      </c>
      <c r="H359">
        <v>130</v>
      </c>
      <c r="I359" t="s">
        <v>366</v>
      </c>
      <c r="J359">
        <v>429</v>
      </c>
      <c r="K359" t="s">
        <v>383</v>
      </c>
      <c r="L359" s="1">
        <v>1467726048.4100001</v>
      </c>
      <c r="M359">
        <v>0</v>
      </c>
      <c r="N359">
        <v>0</v>
      </c>
      <c r="O359">
        <v>0</v>
      </c>
      <c r="P359">
        <v>0</v>
      </c>
      <c r="Q359">
        <v>0</v>
      </c>
      <c r="R359" s="1">
        <v>1467726048.4100001</v>
      </c>
      <c r="S359">
        <v>0</v>
      </c>
      <c r="T359">
        <v>0</v>
      </c>
      <c r="U359">
        <v>0</v>
      </c>
      <c r="V359">
        <v>0</v>
      </c>
      <c r="W359" s="1">
        <v>1467726048.4100001</v>
      </c>
    </row>
    <row r="360" spans="1:23" x14ac:dyDescent="0.35">
      <c r="A360">
        <v>22</v>
      </c>
      <c r="B360" t="s">
        <v>356</v>
      </c>
      <c r="C360">
        <v>2201</v>
      </c>
      <c r="D360" t="s">
        <v>357</v>
      </c>
      <c r="E360">
        <v>2201033</v>
      </c>
      <c r="F360" t="s">
        <v>381</v>
      </c>
      <c r="G360" t="s">
        <v>384</v>
      </c>
      <c r="H360">
        <v>342</v>
      </c>
      <c r="I360" t="s">
        <v>239</v>
      </c>
      <c r="J360">
        <v>567</v>
      </c>
      <c r="K360" t="s">
        <v>385</v>
      </c>
      <c r="L360">
        <v>0</v>
      </c>
      <c r="M360" s="1">
        <v>80000000</v>
      </c>
      <c r="N360">
        <v>0</v>
      </c>
      <c r="O360">
        <v>0</v>
      </c>
      <c r="P360">
        <v>0</v>
      </c>
      <c r="Q360">
        <v>0</v>
      </c>
      <c r="R360" s="1">
        <v>80000000</v>
      </c>
      <c r="S360" s="1">
        <v>80000000</v>
      </c>
      <c r="T360" s="1">
        <v>80000000</v>
      </c>
      <c r="U360" s="1">
        <v>67933000</v>
      </c>
      <c r="V360" s="1">
        <v>67933000</v>
      </c>
      <c r="W360">
        <v>0</v>
      </c>
    </row>
    <row r="361" spans="1:23" x14ac:dyDescent="0.35">
      <c r="A361">
        <v>22</v>
      </c>
      <c r="B361" t="s">
        <v>356</v>
      </c>
      <c r="C361">
        <v>2201</v>
      </c>
      <c r="D361" t="s">
        <v>357</v>
      </c>
      <c r="E361">
        <v>2201033</v>
      </c>
      <c r="F361" t="s">
        <v>381</v>
      </c>
      <c r="G361" t="s">
        <v>386</v>
      </c>
      <c r="H361">
        <v>100</v>
      </c>
      <c r="I361" t="s">
        <v>362</v>
      </c>
      <c r="J361">
        <v>430</v>
      </c>
      <c r="K361" t="s">
        <v>385</v>
      </c>
      <c r="L361" s="1">
        <v>320009512.80000001</v>
      </c>
      <c r="M361">
        <v>0</v>
      </c>
      <c r="N361">
        <v>0</v>
      </c>
      <c r="O361">
        <v>0</v>
      </c>
      <c r="P361">
        <v>0</v>
      </c>
      <c r="Q361">
        <v>0</v>
      </c>
      <c r="R361" s="1">
        <v>320009512.80000001</v>
      </c>
      <c r="S361" s="1">
        <v>259705439</v>
      </c>
      <c r="T361" s="1">
        <v>259665000</v>
      </c>
      <c r="U361">
        <v>0</v>
      </c>
      <c r="V361">
        <v>0</v>
      </c>
      <c r="W361" s="1">
        <v>60304073.799999997</v>
      </c>
    </row>
    <row r="362" spans="1:23" x14ac:dyDescent="0.35">
      <c r="A362">
        <v>22</v>
      </c>
      <c r="B362" t="s">
        <v>356</v>
      </c>
      <c r="C362">
        <v>2201</v>
      </c>
      <c r="D362" t="s">
        <v>357</v>
      </c>
      <c r="E362">
        <v>2201044</v>
      </c>
      <c r="F362" t="s">
        <v>387</v>
      </c>
      <c r="G362">
        <v>2</v>
      </c>
      <c r="H362" t="s">
        <v>1</v>
      </c>
      <c r="I362" t="s">
        <v>2</v>
      </c>
      <c r="J362" t="s">
        <v>3</v>
      </c>
      <c r="K362" t="s">
        <v>48</v>
      </c>
      <c r="L362" s="1">
        <v>86758414.900000006</v>
      </c>
      <c r="M362">
        <v>0</v>
      </c>
      <c r="N362">
        <v>0</v>
      </c>
      <c r="O362">
        <v>0</v>
      </c>
      <c r="P362">
        <v>0</v>
      </c>
      <c r="Q362">
        <v>0</v>
      </c>
      <c r="R362" s="1">
        <v>86758414.900000006</v>
      </c>
      <c r="S362">
        <v>0</v>
      </c>
      <c r="T362">
        <v>0</v>
      </c>
      <c r="U362">
        <v>0</v>
      </c>
      <c r="V362">
        <v>0</v>
      </c>
      <c r="W362" s="1">
        <v>86758414.900000006</v>
      </c>
    </row>
    <row r="363" spans="1:23" x14ac:dyDescent="0.35">
      <c r="A363">
        <v>22</v>
      </c>
      <c r="B363" t="s">
        <v>356</v>
      </c>
      <c r="C363">
        <v>2201</v>
      </c>
      <c r="D363" t="s">
        <v>357</v>
      </c>
      <c r="E363">
        <v>2201044</v>
      </c>
      <c r="F363" t="s">
        <v>387</v>
      </c>
      <c r="G363" t="s">
        <v>49</v>
      </c>
      <c r="H363" t="s">
        <v>1</v>
      </c>
      <c r="I363" t="s">
        <v>2</v>
      </c>
      <c r="J363" t="s">
        <v>3</v>
      </c>
      <c r="K363" t="s">
        <v>50</v>
      </c>
      <c r="L363" s="1">
        <v>86758414.900000006</v>
      </c>
      <c r="M363">
        <v>0</v>
      </c>
      <c r="N363">
        <v>0</v>
      </c>
      <c r="O363">
        <v>0</v>
      </c>
      <c r="P363">
        <v>0</v>
      </c>
      <c r="Q363">
        <v>0</v>
      </c>
      <c r="R363" s="1">
        <v>86758414.900000006</v>
      </c>
      <c r="S363">
        <v>0</v>
      </c>
      <c r="T363">
        <v>0</v>
      </c>
      <c r="U363">
        <v>0</v>
      </c>
      <c r="V363">
        <v>0</v>
      </c>
      <c r="W363" s="1">
        <v>86758414.900000006</v>
      </c>
    </row>
    <row r="364" spans="1:23" x14ac:dyDescent="0.35">
      <c r="A364">
        <v>22</v>
      </c>
      <c r="B364" t="s">
        <v>356</v>
      </c>
      <c r="C364">
        <v>2201</v>
      </c>
      <c r="D364" t="s">
        <v>357</v>
      </c>
      <c r="E364">
        <v>2201044</v>
      </c>
      <c r="F364" t="s">
        <v>387</v>
      </c>
      <c r="G364" t="s">
        <v>159</v>
      </c>
      <c r="H364" t="s">
        <v>1</v>
      </c>
      <c r="I364" t="s">
        <v>2</v>
      </c>
      <c r="J364" t="s">
        <v>3</v>
      </c>
      <c r="K364" t="s">
        <v>160</v>
      </c>
      <c r="L364" s="1">
        <v>86758414.900000006</v>
      </c>
      <c r="M364">
        <v>0</v>
      </c>
      <c r="N364">
        <v>0</v>
      </c>
      <c r="O364">
        <v>0</v>
      </c>
      <c r="P364">
        <v>0</v>
      </c>
      <c r="Q364">
        <v>0</v>
      </c>
      <c r="R364" s="1">
        <v>86758414.900000006</v>
      </c>
      <c r="S364">
        <v>0</v>
      </c>
      <c r="T364">
        <v>0</v>
      </c>
      <c r="U364">
        <v>0</v>
      </c>
      <c r="V364">
        <v>0</v>
      </c>
      <c r="W364" s="1">
        <v>86758414.900000006</v>
      </c>
    </row>
    <row r="365" spans="1:23" x14ac:dyDescent="0.35">
      <c r="A365">
        <v>22</v>
      </c>
      <c r="B365" t="s">
        <v>356</v>
      </c>
      <c r="C365">
        <v>2201</v>
      </c>
      <c r="D365" t="s">
        <v>357</v>
      </c>
      <c r="E365">
        <v>2201044</v>
      </c>
      <c r="F365" t="s">
        <v>387</v>
      </c>
      <c r="G365" t="s">
        <v>161</v>
      </c>
      <c r="H365" t="s">
        <v>1</v>
      </c>
      <c r="I365" t="s">
        <v>2</v>
      </c>
      <c r="J365" t="s">
        <v>3</v>
      </c>
      <c r="K365" t="s">
        <v>162</v>
      </c>
      <c r="L365" s="1">
        <v>86758414.900000006</v>
      </c>
      <c r="M365">
        <v>0</v>
      </c>
      <c r="N365">
        <v>0</v>
      </c>
      <c r="O365">
        <v>0</v>
      </c>
      <c r="P365">
        <v>0</v>
      </c>
      <c r="Q365">
        <v>0</v>
      </c>
      <c r="R365" s="1">
        <v>86758414.900000006</v>
      </c>
      <c r="S365">
        <v>0</v>
      </c>
      <c r="T365">
        <v>0</v>
      </c>
      <c r="U365">
        <v>0</v>
      </c>
      <c r="V365">
        <v>0</v>
      </c>
      <c r="W365" s="1">
        <v>86758414.900000006</v>
      </c>
    </row>
    <row r="366" spans="1:23" x14ac:dyDescent="0.35">
      <c r="A366">
        <v>22</v>
      </c>
      <c r="B366" t="s">
        <v>356</v>
      </c>
      <c r="C366">
        <v>2201</v>
      </c>
      <c r="D366" t="s">
        <v>357</v>
      </c>
      <c r="E366">
        <v>2201044</v>
      </c>
      <c r="F366" t="s">
        <v>387</v>
      </c>
      <c r="G366" t="s">
        <v>388</v>
      </c>
      <c r="H366" t="s">
        <v>1</v>
      </c>
      <c r="I366" t="s">
        <v>2</v>
      </c>
      <c r="J366" t="s">
        <v>3</v>
      </c>
      <c r="K366" t="s">
        <v>389</v>
      </c>
      <c r="L366" s="1">
        <v>86758414.900000006</v>
      </c>
      <c r="M366">
        <v>0</v>
      </c>
      <c r="N366">
        <v>0</v>
      </c>
      <c r="O366">
        <v>0</v>
      </c>
      <c r="P366">
        <v>0</v>
      </c>
      <c r="Q366">
        <v>0</v>
      </c>
      <c r="R366" s="1">
        <v>86758414.900000006</v>
      </c>
      <c r="S366">
        <v>0</v>
      </c>
      <c r="T366">
        <v>0</v>
      </c>
      <c r="U366">
        <v>0</v>
      </c>
      <c r="V366">
        <v>0</v>
      </c>
      <c r="W366" s="1">
        <v>86758414.900000006</v>
      </c>
    </row>
    <row r="367" spans="1:23" x14ac:dyDescent="0.35">
      <c r="A367">
        <v>22</v>
      </c>
      <c r="B367" t="s">
        <v>356</v>
      </c>
      <c r="C367">
        <v>2201</v>
      </c>
      <c r="D367" t="s">
        <v>357</v>
      </c>
      <c r="E367">
        <v>2201044</v>
      </c>
      <c r="F367" t="s">
        <v>387</v>
      </c>
      <c r="G367" t="s">
        <v>390</v>
      </c>
      <c r="H367" t="s">
        <v>1</v>
      </c>
      <c r="I367" t="s">
        <v>2</v>
      </c>
      <c r="J367" t="s">
        <v>3</v>
      </c>
      <c r="K367" t="s">
        <v>391</v>
      </c>
      <c r="L367" s="1">
        <v>86758414.900000006</v>
      </c>
      <c r="M367">
        <v>0</v>
      </c>
      <c r="N367">
        <v>0</v>
      </c>
      <c r="O367">
        <v>0</v>
      </c>
      <c r="P367">
        <v>0</v>
      </c>
      <c r="Q367">
        <v>0</v>
      </c>
      <c r="R367" s="1">
        <v>86758414.900000006</v>
      </c>
      <c r="S367">
        <v>0</v>
      </c>
      <c r="T367">
        <v>0</v>
      </c>
      <c r="U367">
        <v>0</v>
      </c>
      <c r="V367">
        <v>0</v>
      </c>
      <c r="W367" s="1">
        <v>86758414.900000006</v>
      </c>
    </row>
    <row r="368" spans="1:23" x14ac:dyDescent="0.35">
      <c r="A368">
        <v>22</v>
      </c>
      <c r="B368" t="s">
        <v>356</v>
      </c>
      <c r="C368">
        <v>2201</v>
      </c>
      <c r="D368" t="s">
        <v>357</v>
      </c>
      <c r="E368">
        <v>2201044</v>
      </c>
      <c r="F368" t="s">
        <v>387</v>
      </c>
      <c r="G368" t="s">
        <v>392</v>
      </c>
      <c r="H368">
        <v>100</v>
      </c>
      <c r="I368" t="s">
        <v>362</v>
      </c>
      <c r="J368">
        <v>318</v>
      </c>
      <c r="K368" t="s">
        <v>393</v>
      </c>
      <c r="L368" s="1">
        <v>76637945.280000001</v>
      </c>
      <c r="M368">
        <v>0</v>
      </c>
      <c r="N368">
        <v>0</v>
      </c>
      <c r="O368">
        <v>0</v>
      </c>
      <c r="P368">
        <v>0</v>
      </c>
      <c r="Q368">
        <v>0</v>
      </c>
      <c r="R368" s="1">
        <v>76637945.280000001</v>
      </c>
      <c r="S368">
        <v>0</v>
      </c>
      <c r="T368">
        <v>0</v>
      </c>
      <c r="U368">
        <v>0</v>
      </c>
      <c r="V368">
        <v>0</v>
      </c>
      <c r="W368" s="1">
        <v>76637945.280000001</v>
      </c>
    </row>
    <row r="369" spans="1:23" x14ac:dyDescent="0.35">
      <c r="A369">
        <v>22</v>
      </c>
      <c r="B369" t="s">
        <v>356</v>
      </c>
      <c r="C369">
        <v>2201</v>
      </c>
      <c r="D369" t="s">
        <v>357</v>
      </c>
      <c r="E369">
        <v>2201044</v>
      </c>
      <c r="F369" t="s">
        <v>387</v>
      </c>
      <c r="G369" t="s">
        <v>394</v>
      </c>
      <c r="H369">
        <v>100</v>
      </c>
      <c r="I369" t="s">
        <v>362</v>
      </c>
      <c r="J369">
        <v>319</v>
      </c>
      <c r="K369" t="s">
        <v>395</v>
      </c>
      <c r="L369" s="1">
        <v>10120469.619999999</v>
      </c>
      <c r="M369">
        <v>0</v>
      </c>
      <c r="N369">
        <v>0</v>
      </c>
      <c r="O369">
        <v>0</v>
      </c>
      <c r="P369">
        <v>0</v>
      </c>
      <c r="Q369">
        <v>0</v>
      </c>
      <c r="R369" s="1">
        <v>10120469.619999999</v>
      </c>
      <c r="S369">
        <v>0</v>
      </c>
      <c r="T369">
        <v>0</v>
      </c>
      <c r="U369">
        <v>0</v>
      </c>
      <c r="V369">
        <v>0</v>
      </c>
      <c r="W369" s="1">
        <v>10120469.619999999</v>
      </c>
    </row>
    <row r="370" spans="1:23" x14ac:dyDescent="0.35">
      <c r="A370">
        <v>22</v>
      </c>
      <c r="B370" t="s">
        <v>356</v>
      </c>
      <c r="C370">
        <v>2201</v>
      </c>
      <c r="D370" t="s">
        <v>357</v>
      </c>
      <c r="E370">
        <v>2201049</v>
      </c>
      <c r="F370" t="s">
        <v>396</v>
      </c>
      <c r="G370">
        <v>2</v>
      </c>
      <c r="H370" t="s">
        <v>1</v>
      </c>
      <c r="I370" t="s">
        <v>2</v>
      </c>
      <c r="J370" t="s">
        <v>3</v>
      </c>
      <c r="K370" t="s">
        <v>48</v>
      </c>
      <c r="L370" s="1">
        <v>82022800</v>
      </c>
      <c r="M370">
        <v>0</v>
      </c>
      <c r="N370">
        <v>0</v>
      </c>
      <c r="O370">
        <v>0</v>
      </c>
      <c r="P370">
        <v>0</v>
      </c>
      <c r="Q370">
        <v>0</v>
      </c>
      <c r="R370" s="1">
        <v>82022800</v>
      </c>
      <c r="S370">
        <v>0</v>
      </c>
      <c r="T370">
        <v>0</v>
      </c>
      <c r="U370">
        <v>0</v>
      </c>
      <c r="V370">
        <v>0</v>
      </c>
      <c r="W370" s="1">
        <v>82022800</v>
      </c>
    </row>
    <row r="371" spans="1:23" x14ac:dyDescent="0.35">
      <c r="A371">
        <v>22</v>
      </c>
      <c r="B371" t="s">
        <v>356</v>
      </c>
      <c r="C371">
        <v>2201</v>
      </c>
      <c r="D371" t="s">
        <v>357</v>
      </c>
      <c r="E371">
        <v>2201049</v>
      </c>
      <c r="F371" t="s">
        <v>396</v>
      </c>
      <c r="G371" t="s">
        <v>49</v>
      </c>
      <c r="H371" t="s">
        <v>1</v>
      </c>
      <c r="I371" t="s">
        <v>2</v>
      </c>
      <c r="J371" t="s">
        <v>3</v>
      </c>
      <c r="K371" t="s">
        <v>50</v>
      </c>
      <c r="L371" s="1">
        <v>82022800</v>
      </c>
      <c r="M371">
        <v>0</v>
      </c>
      <c r="N371">
        <v>0</v>
      </c>
      <c r="O371">
        <v>0</v>
      </c>
      <c r="P371">
        <v>0</v>
      </c>
      <c r="Q371">
        <v>0</v>
      </c>
      <c r="R371" s="1">
        <v>82022800</v>
      </c>
      <c r="S371">
        <v>0</v>
      </c>
      <c r="T371">
        <v>0</v>
      </c>
      <c r="U371">
        <v>0</v>
      </c>
      <c r="V371">
        <v>0</v>
      </c>
      <c r="W371" s="1">
        <v>82022800</v>
      </c>
    </row>
    <row r="372" spans="1:23" x14ac:dyDescent="0.35">
      <c r="A372">
        <v>22</v>
      </c>
      <c r="B372" t="s">
        <v>356</v>
      </c>
      <c r="C372">
        <v>2201</v>
      </c>
      <c r="D372" t="s">
        <v>357</v>
      </c>
      <c r="E372">
        <v>2201049</v>
      </c>
      <c r="F372" t="s">
        <v>396</v>
      </c>
      <c r="G372" t="s">
        <v>159</v>
      </c>
      <c r="H372" t="s">
        <v>1</v>
      </c>
      <c r="I372" t="s">
        <v>2</v>
      </c>
      <c r="J372" t="s">
        <v>3</v>
      </c>
      <c r="K372" t="s">
        <v>160</v>
      </c>
      <c r="L372" s="1">
        <v>82022800</v>
      </c>
      <c r="M372">
        <v>0</v>
      </c>
      <c r="N372">
        <v>0</v>
      </c>
      <c r="O372">
        <v>0</v>
      </c>
      <c r="P372">
        <v>0</v>
      </c>
      <c r="Q372">
        <v>0</v>
      </c>
      <c r="R372" s="1">
        <v>82022800</v>
      </c>
      <c r="S372">
        <v>0</v>
      </c>
      <c r="T372">
        <v>0</v>
      </c>
      <c r="U372">
        <v>0</v>
      </c>
      <c r="V372">
        <v>0</v>
      </c>
      <c r="W372" s="1">
        <v>82022800</v>
      </c>
    </row>
    <row r="373" spans="1:23" x14ac:dyDescent="0.35">
      <c r="A373">
        <v>22</v>
      </c>
      <c r="B373" t="s">
        <v>356</v>
      </c>
      <c r="C373">
        <v>2201</v>
      </c>
      <c r="D373" t="s">
        <v>357</v>
      </c>
      <c r="E373">
        <v>2201049</v>
      </c>
      <c r="F373" t="s">
        <v>396</v>
      </c>
      <c r="G373" t="s">
        <v>161</v>
      </c>
      <c r="H373" t="s">
        <v>1</v>
      </c>
      <c r="I373" t="s">
        <v>2</v>
      </c>
      <c r="J373" t="s">
        <v>3</v>
      </c>
      <c r="K373" t="s">
        <v>162</v>
      </c>
      <c r="L373" s="1">
        <v>82022800</v>
      </c>
      <c r="M373">
        <v>0</v>
      </c>
      <c r="N373">
        <v>0</v>
      </c>
      <c r="O373">
        <v>0</v>
      </c>
      <c r="P373">
        <v>0</v>
      </c>
      <c r="Q373">
        <v>0</v>
      </c>
      <c r="R373" s="1">
        <v>82022800</v>
      </c>
      <c r="S373">
        <v>0</v>
      </c>
      <c r="T373">
        <v>0</v>
      </c>
      <c r="U373">
        <v>0</v>
      </c>
      <c r="V373">
        <v>0</v>
      </c>
      <c r="W373" s="1">
        <v>82022800</v>
      </c>
    </row>
    <row r="374" spans="1:23" x14ac:dyDescent="0.35">
      <c r="A374">
        <v>22</v>
      </c>
      <c r="B374" t="s">
        <v>356</v>
      </c>
      <c r="C374">
        <v>2201</v>
      </c>
      <c r="D374" t="s">
        <v>357</v>
      </c>
      <c r="E374">
        <v>2201049</v>
      </c>
      <c r="F374" t="s">
        <v>396</v>
      </c>
      <c r="G374" t="s">
        <v>163</v>
      </c>
      <c r="H374" t="s">
        <v>1</v>
      </c>
      <c r="I374" t="s">
        <v>2</v>
      </c>
      <c r="J374" t="s">
        <v>3</v>
      </c>
      <c r="K374" t="s">
        <v>164</v>
      </c>
      <c r="L374" s="1">
        <v>82022800</v>
      </c>
      <c r="M374">
        <v>0</v>
      </c>
      <c r="N374">
        <v>0</v>
      </c>
      <c r="O374">
        <v>0</v>
      </c>
      <c r="P374">
        <v>0</v>
      </c>
      <c r="Q374">
        <v>0</v>
      </c>
      <c r="R374" s="1">
        <v>82022800</v>
      </c>
      <c r="S374">
        <v>0</v>
      </c>
      <c r="T374">
        <v>0</v>
      </c>
      <c r="U374">
        <v>0</v>
      </c>
      <c r="V374">
        <v>0</v>
      </c>
      <c r="W374" s="1">
        <v>82022800</v>
      </c>
    </row>
    <row r="375" spans="1:23" x14ac:dyDescent="0.35">
      <c r="A375">
        <v>22</v>
      </c>
      <c r="B375" t="s">
        <v>356</v>
      </c>
      <c r="C375">
        <v>2201</v>
      </c>
      <c r="D375" t="s">
        <v>357</v>
      </c>
      <c r="E375">
        <v>2201049</v>
      </c>
      <c r="F375" t="s">
        <v>396</v>
      </c>
      <c r="G375" t="s">
        <v>222</v>
      </c>
      <c r="H375" t="s">
        <v>1</v>
      </c>
      <c r="I375" t="s">
        <v>2</v>
      </c>
      <c r="J375" t="s">
        <v>3</v>
      </c>
      <c r="K375" t="s">
        <v>223</v>
      </c>
      <c r="L375" s="1">
        <v>82022800</v>
      </c>
      <c r="M375">
        <v>0</v>
      </c>
      <c r="N375">
        <v>0</v>
      </c>
      <c r="O375">
        <v>0</v>
      </c>
      <c r="P375">
        <v>0</v>
      </c>
      <c r="Q375">
        <v>0</v>
      </c>
      <c r="R375" s="1">
        <v>82022800</v>
      </c>
      <c r="S375">
        <v>0</v>
      </c>
      <c r="T375">
        <v>0</v>
      </c>
      <c r="U375">
        <v>0</v>
      </c>
      <c r="V375">
        <v>0</v>
      </c>
      <c r="W375" s="1">
        <v>82022800</v>
      </c>
    </row>
    <row r="376" spans="1:23" x14ac:dyDescent="0.35">
      <c r="A376">
        <v>22</v>
      </c>
      <c r="B376" t="s">
        <v>356</v>
      </c>
      <c r="C376">
        <v>2201</v>
      </c>
      <c r="D376" t="s">
        <v>357</v>
      </c>
      <c r="E376">
        <v>2201049</v>
      </c>
      <c r="F376" t="s">
        <v>396</v>
      </c>
      <c r="G376" t="s">
        <v>397</v>
      </c>
      <c r="H376">
        <v>130</v>
      </c>
      <c r="I376" t="s">
        <v>366</v>
      </c>
      <c r="J376">
        <v>431</v>
      </c>
      <c r="K376" t="s">
        <v>398</v>
      </c>
      <c r="L376" s="1">
        <v>59550800</v>
      </c>
      <c r="M376">
        <v>0</v>
      </c>
      <c r="N376">
        <v>0</v>
      </c>
      <c r="O376">
        <v>0</v>
      </c>
      <c r="P376">
        <v>0</v>
      </c>
      <c r="Q376">
        <v>0</v>
      </c>
      <c r="R376" s="1">
        <v>59550800</v>
      </c>
      <c r="S376">
        <v>0</v>
      </c>
      <c r="T376">
        <v>0</v>
      </c>
      <c r="U376">
        <v>0</v>
      </c>
      <c r="V376">
        <v>0</v>
      </c>
      <c r="W376" s="1">
        <v>59550800</v>
      </c>
    </row>
    <row r="377" spans="1:23" x14ac:dyDescent="0.35">
      <c r="A377">
        <v>22</v>
      </c>
      <c r="B377" t="s">
        <v>356</v>
      </c>
      <c r="C377">
        <v>2201</v>
      </c>
      <c r="D377" t="s">
        <v>357</v>
      </c>
      <c r="E377">
        <v>2201049</v>
      </c>
      <c r="F377" t="s">
        <v>396</v>
      </c>
      <c r="G377" t="s">
        <v>399</v>
      </c>
      <c r="H377">
        <v>130</v>
      </c>
      <c r="I377" t="s">
        <v>366</v>
      </c>
      <c r="J377">
        <v>432</v>
      </c>
      <c r="K377" t="s">
        <v>400</v>
      </c>
      <c r="L377" s="1">
        <v>22472000</v>
      </c>
      <c r="M377">
        <v>0</v>
      </c>
      <c r="N377">
        <v>0</v>
      </c>
      <c r="O377">
        <v>0</v>
      </c>
      <c r="P377">
        <v>0</v>
      </c>
      <c r="Q377">
        <v>0</v>
      </c>
      <c r="R377" s="1">
        <v>22472000</v>
      </c>
      <c r="S377">
        <v>0</v>
      </c>
      <c r="T377">
        <v>0</v>
      </c>
      <c r="U377">
        <v>0</v>
      </c>
      <c r="V377">
        <v>0</v>
      </c>
      <c r="W377" s="1">
        <v>22472000</v>
      </c>
    </row>
    <row r="378" spans="1:23" x14ac:dyDescent="0.35">
      <c r="A378">
        <v>22</v>
      </c>
      <c r="B378" t="s">
        <v>356</v>
      </c>
      <c r="C378">
        <v>2201</v>
      </c>
      <c r="D378" t="s">
        <v>357</v>
      </c>
      <c r="E378">
        <v>2201050</v>
      </c>
      <c r="F378" t="s">
        <v>401</v>
      </c>
      <c r="G378">
        <v>2</v>
      </c>
      <c r="H378" t="s">
        <v>1</v>
      </c>
      <c r="I378" t="s">
        <v>2</v>
      </c>
      <c r="J378" t="s">
        <v>3</v>
      </c>
      <c r="K378" t="s">
        <v>48</v>
      </c>
      <c r="L378" s="1">
        <v>573796314</v>
      </c>
      <c r="M378">
        <v>0</v>
      </c>
      <c r="N378">
        <v>0</v>
      </c>
      <c r="O378">
        <v>0</v>
      </c>
      <c r="P378">
        <v>0</v>
      </c>
      <c r="Q378">
        <v>0</v>
      </c>
      <c r="R378" s="1">
        <v>573796314</v>
      </c>
      <c r="S378" s="1">
        <v>449131500</v>
      </c>
      <c r="T378">
        <v>0</v>
      </c>
      <c r="U378">
        <v>0</v>
      </c>
      <c r="V378">
        <v>0</v>
      </c>
      <c r="W378" s="1">
        <v>124664814</v>
      </c>
    </row>
    <row r="379" spans="1:23" x14ac:dyDescent="0.35">
      <c r="A379">
        <v>22</v>
      </c>
      <c r="B379" t="s">
        <v>356</v>
      </c>
      <c r="C379">
        <v>2201</v>
      </c>
      <c r="D379" t="s">
        <v>357</v>
      </c>
      <c r="E379">
        <v>2201050</v>
      </c>
      <c r="F379" t="s">
        <v>401</v>
      </c>
      <c r="G379" t="s">
        <v>49</v>
      </c>
      <c r="H379" t="s">
        <v>1</v>
      </c>
      <c r="I379" t="s">
        <v>2</v>
      </c>
      <c r="J379" t="s">
        <v>3</v>
      </c>
      <c r="K379" t="s">
        <v>50</v>
      </c>
      <c r="L379" s="1">
        <v>573796314</v>
      </c>
      <c r="M379">
        <v>0</v>
      </c>
      <c r="N379">
        <v>0</v>
      </c>
      <c r="O379">
        <v>0</v>
      </c>
      <c r="P379">
        <v>0</v>
      </c>
      <c r="Q379">
        <v>0</v>
      </c>
      <c r="R379" s="1">
        <v>573796314</v>
      </c>
      <c r="S379" s="1">
        <v>449131500</v>
      </c>
      <c r="T379">
        <v>0</v>
      </c>
      <c r="U379">
        <v>0</v>
      </c>
      <c r="V379">
        <v>0</v>
      </c>
      <c r="W379" s="1">
        <v>124664814</v>
      </c>
    </row>
    <row r="380" spans="1:23" x14ac:dyDescent="0.35">
      <c r="A380">
        <v>22</v>
      </c>
      <c r="B380" t="s">
        <v>356</v>
      </c>
      <c r="C380">
        <v>2201</v>
      </c>
      <c r="D380" t="s">
        <v>357</v>
      </c>
      <c r="E380">
        <v>2201050</v>
      </c>
      <c r="F380" t="s">
        <v>401</v>
      </c>
      <c r="G380" t="s">
        <v>159</v>
      </c>
      <c r="H380" t="s">
        <v>1</v>
      </c>
      <c r="I380" t="s">
        <v>2</v>
      </c>
      <c r="J380" t="s">
        <v>3</v>
      </c>
      <c r="K380" t="s">
        <v>160</v>
      </c>
      <c r="L380" s="1">
        <v>573796314</v>
      </c>
      <c r="M380">
        <v>0</v>
      </c>
      <c r="N380">
        <v>0</v>
      </c>
      <c r="O380">
        <v>0</v>
      </c>
      <c r="P380">
        <v>0</v>
      </c>
      <c r="Q380">
        <v>0</v>
      </c>
      <c r="R380" s="1">
        <v>573796314</v>
      </c>
      <c r="S380" s="1">
        <v>449131500</v>
      </c>
      <c r="T380">
        <v>0</v>
      </c>
      <c r="U380">
        <v>0</v>
      </c>
      <c r="V380">
        <v>0</v>
      </c>
      <c r="W380" s="1">
        <v>124664814</v>
      </c>
    </row>
    <row r="381" spans="1:23" x14ac:dyDescent="0.35">
      <c r="A381">
        <v>22</v>
      </c>
      <c r="B381" t="s">
        <v>356</v>
      </c>
      <c r="C381">
        <v>2201</v>
      </c>
      <c r="D381" t="s">
        <v>357</v>
      </c>
      <c r="E381">
        <v>2201050</v>
      </c>
      <c r="F381" t="s">
        <v>401</v>
      </c>
      <c r="G381" t="s">
        <v>161</v>
      </c>
      <c r="H381" t="s">
        <v>1</v>
      </c>
      <c r="I381" t="s">
        <v>2</v>
      </c>
      <c r="J381" t="s">
        <v>3</v>
      </c>
      <c r="K381" t="s">
        <v>162</v>
      </c>
      <c r="L381" s="1">
        <v>573796314</v>
      </c>
      <c r="M381">
        <v>0</v>
      </c>
      <c r="N381">
        <v>0</v>
      </c>
      <c r="O381">
        <v>0</v>
      </c>
      <c r="P381">
        <v>0</v>
      </c>
      <c r="Q381">
        <v>0</v>
      </c>
      <c r="R381" s="1">
        <v>573796314</v>
      </c>
      <c r="S381" s="1">
        <v>449131500</v>
      </c>
      <c r="T381">
        <v>0</v>
      </c>
      <c r="U381">
        <v>0</v>
      </c>
      <c r="V381">
        <v>0</v>
      </c>
      <c r="W381" s="1">
        <v>124664814</v>
      </c>
    </row>
    <row r="382" spans="1:23" x14ac:dyDescent="0.35">
      <c r="A382">
        <v>22</v>
      </c>
      <c r="B382" t="s">
        <v>356</v>
      </c>
      <c r="C382">
        <v>2201</v>
      </c>
      <c r="D382" t="s">
        <v>357</v>
      </c>
      <c r="E382">
        <v>2201050</v>
      </c>
      <c r="F382" t="s">
        <v>401</v>
      </c>
      <c r="G382" t="s">
        <v>163</v>
      </c>
      <c r="H382" t="s">
        <v>1</v>
      </c>
      <c r="I382" t="s">
        <v>2</v>
      </c>
      <c r="J382" t="s">
        <v>3</v>
      </c>
      <c r="K382" t="s">
        <v>164</v>
      </c>
      <c r="L382" s="1">
        <v>573796314</v>
      </c>
      <c r="M382">
        <v>0</v>
      </c>
      <c r="N382">
        <v>0</v>
      </c>
      <c r="O382">
        <v>0</v>
      </c>
      <c r="P382">
        <v>0</v>
      </c>
      <c r="Q382">
        <v>0</v>
      </c>
      <c r="R382" s="1">
        <v>573796314</v>
      </c>
      <c r="S382" s="1">
        <v>449131500</v>
      </c>
      <c r="T382">
        <v>0</v>
      </c>
      <c r="U382">
        <v>0</v>
      </c>
      <c r="V382">
        <v>0</v>
      </c>
      <c r="W382" s="1">
        <v>124664814</v>
      </c>
    </row>
    <row r="383" spans="1:23" x14ac:dyDescent="0.35">
      <c r="A383">
        <v>22</v>
      </c>
      <c r="B383" t="s">
        <v>356</v>
      </c>
      <c r="C383">
        <v>2201</v>
      </c>
      <c r="D383" t="s">
        <v>357</v>
      </c>
      <c r="E383">
        <v>2201050</v>
      </c>
      <c r="F383" t="s">
        <v>401</v>
      </c>
      <c r="G383" t="s">
        <v>165</v>
      </c>
      <c r="H383" t="s">
        <v>1</v>
      </c>
      <c r="I383" t="s">
        <v>2</v>
      </c>
      <c r="J383" t="s">
        <v>3</v>
      </c>
      <c r="K383" t="s">
        <v>166</v>
      </c>
      <c r="L383" s="1">
        <v>573796314</v>
      </c>
      <c r="M383">
        <v>0</v>
      </c>
      <c r="N383">
        <v>0</v>
      </c>
      <c r="O383">
        <v>0</v>
      </c>
      <c r="P383">
        <v>0</v>
      </c>
      <c r="Q383">
        <v>0</v>
      </c>
      <c r="R383" s="1">
        <v>573796314</v>
      </c>
      <c r="S383" s="1">
        <v>449131500</v>
      </c>
      <c r="T383">
        <v>0</v>
      </c>
      <c r="U383">
        <v>0</v>
      </c>
      <c r="V383">
        <v>0</v>
      </c>
      <c r="W383" s="1">
        <v>124664814</v>
      </c>
    </row>
    <row r="384" spans="1:23" x14ac:dyDescent="0.35">
      <c r="A384">
        <v>22</v>
      </c>
      <c r="B384" t="s">
        <v>356</v>
      </c>
      <c r="C384">
        <v>2201</v>
      </c>
      <c r="D384" t="s">
        <v>357</v>
      </c>
      <c r="E384">
        <v>2201050</v>
      </c>
      <c r="F384" t="s">
        <v>401</v>
      </c>
      <c r="G384" t="s">
        <v>402</v>
      </c>
      <c r="H384">
        <v>100</v>
      </c>
      <c r="I384" t="s">
        <v>362</v>
      </c>
      <c r="J384">
        <v>332</v>
      </c>
      <c r="K384" t="s">
        <v>403</v>
      </c>
      <c r="L384" s="1">
        <v>573796314</v>
      </c>
      <c r="M384">
        <v>0</v>
      </c>
      <c r="N384">
        <v>0</v>
      </c>
      <c r="O384">
        <v>0</v>
      </c>
      <c r="P384">
        <v>0</v>
      </c>
      <c r="Q384">
        <v>0</v>
      </c>
      <c r="R384" s="1">
        <v>573796314</v>
      </c>
      <c r="S384" s="1">
        <v>449131500</v>
      </c>
      <c r="T384">
        <v>0</v>
      </c>
      <c r="U384">
        <v>0</v>
      </c>
      <c r="V384">
        <v>0</v>
      </c>
      <c r="W384" s="1">
        <v>124664814</v>
      </c>
    </row>
    <row r="385" spans="1:23" x14ac:dyDescent="0.35">
      <c r="A385">
        <v>22</v>
      </c>
      <c r="B385" t="s">
        <v>356</v>
      </c>
      <c r="C385">
        <v>2201</v>
      </c>
      <c r="D385" t="s">
        <v>357</v>
      </c>
      <c r="E385">
        <v>2201052</v>
      </c>
      <c r="F385" t="s">
        <v>404</v>
      </c>
      <c r="G385">
        <v>2</v>
      </c>
      <c r="H385" t="s">
        <v>1</v>
      </c>
      <c r="I385" t="s">
        <v>2</v>
      </c>
      <c r="J385" t="s">
        <v>3</v>
      </c>
      <c r="K385" t="s">
        <v>48</v>
      </c>
      <c r="L385" s="1">
        <v>3685435584.4299998</v>
      </c>
      <c r="M385">
        <v>0</v>
      </c>
      <c r="N385">
        <v>0</v>
      </c>
      <c r="O385">
        <v>0</v>
      </c>
      <c r="P385" s="1">
        <v>16856068.43</v>
      </c>
      <c r="Q385">
        <v>0</v>
      </c>
      <c r="R385" s="1">
        <v>3668579516</v>
      </c>
      <c r="S385" s="1">
        <v>268579516</v>
      </c>
      <c r="T385" s="1">
        <v>268579516</v>
      </c>
      <c r="U385">
        <v>0</v>
      </c>
      <c r="V385">
        <v>0</v>
      </c>
      <c r="W385" s="1">
        <v>3400000000</v>
      </c>
    </row>
    <row r="386" spans="1:23" x14ac:dyDescent="0.35">
      <c r="A386">
        <v>22</v>
      </c>
      <c r="B386" t="s">
        <v>356</v>
      </c>
      <c r="C386">
        <v>2201</v>
      </c>
      <c r="D386" t="s">
        <v>357</v>
      </c>
      <c r="E386">
        <v>2201052</v>
      </c>
      <c r="F386" t="s">
        <v>404</v>
      </c>
      <c r="G386" t="s">
        <v>49</v>
      </c>
      <c r="H386" t="s">
        <v>1</v>
      </c>
      <c r="I386" t="s">
        <v>2</v>
      </c>
      <c r="J386" t="s">
        <v>3</v>
      </c>
      <c r="K386" t="s">
        <v>50</v>
      </c>
      <c r="L386" s="1">
        <v>3685435584.4299998</v>
      </c>
      <c r="M386">
        <v>0</v>
      </c>
      <c r="N386">
        <v>0</v>
      </c>
      <c r="O386">
        <v>0</v>
      </c>
      <c r="P386" s="1">
        <v>16856068.43</v>
      </c>
      <c r="Q386">
        <v>0</v>
      </c>
      <c r="R386" s="1">
        <v>3668579516</v>
      </c>
      <c r="S386" s="1">
        <v>268579516</v>
      </c>
      <c r="T386" s="1">
        <v>268579516</v>
      </c>
      <c r="U386">
        <v>0</v>
      </c>
      <c r="V386">
        <v>0</v>
      </c>
      <c r="W386" s="1">
        <v>3400000000</v>
      </c>
    </row>
    <row r="387" spans="1:23" x14ac:dyDescent="0.35">
      <c r="A387">
        <v>22</v>
      </c>
      <c r="B387" t="s">
        <v>356</v>
      </c>
      <c r="C387">
        <v>2201</v>
      </c>
      <c r="D387" t="s">
        <v>357</v>
      </c>
      <c r="E387">
        <v>2201052</v>
      </c>
      <c r="F387" t="s">
        <v>404</v>
      </c>
      <c r="G387" t="s">
        <v>159</v>
      </c>
      <c r="H387" t="s">
        <v>1</v>
      </c>
      <c r="I387" t="s">
        <v>2</v>
      </c>
      <c r="J387" t="s">
        <v>3</v>
      </c>
      <c r="K387" t="s">
        <v>160</v>
      </c>
      <c r="L387" s="1">
        <v>3685435584.4299998</v>
      </c>
      <c r="M387">
        <v>0</v>
      </c>
      <c r="N387">
        <v>0</v>
      </c>
      <c r="O387">
        <v>0</v>
      </c>
      <c r="P387" s="1">
        <v>16856068.43</v>
      </c>
      <c r="Q387">
        <v>0</v>
      </c>
      <c r="R387" s="1">
        <v>3668579516</v>
      </c>
      <c r="S387" s="1">
        <v>268579516</v>
      </c>
      <c r="T387" s="1">
        <v>268579516</v>
      </c>
      <c r="U387">
        <v>0</v>
      </c>
      <c r="V387">
        <v>0</v>
      </c>
      <c r="W387" s="1">
        <v>3400000000</v>
      </c>
    </row>
    <row r="388" spans="1:23" x14ac:dyDescent="0.35">
      <c r="A388">
        <v>22</v>
      </c>
      <c r="B388" t="s">
        <v>356</v>
      </c>
      <c r="C388">
        <v>2201</v>
      </c>
      <c r="D388" t="s">
        <v>357</v>
      </c>
      <c r="E388">
        <v>2201052</v>
      </c>
      <c r="F388" t="s">
        <v>404</v>
      </c>
      <c r="G388" t="s">
        <v>161</v>
      </c>
      <c r="H388" t="s">
        <v>1</v>
      </c>
      <c r="I388" t="s">
        <v>2</v>
      </c>
      <c r="J388" t="s">
        <v>3</v>
      </c>
      <c r="K388" t="s">
        <v>162</v>
      </c>
      <c r="L388" s="1">
        <v>3685435584.4299998</v>
      </c>
      <c r="M388">
        <v>0</v>
      </c>
      <c r="N388">
        <v>0</v>
      </c>
      <c r="O388">
        <v>0</v>
      </c>
      <c r="P388" s="1">
        <v>16856068.43</v>
      </c>
      <c r="Q388">
        <v>0</v>
      </c>
      <c r="R388" s="1">
        <v>3668579516</v>
      </c>
      <c r="S388" s="1">
        <v>268579516</v>
      </c>
      <c r="T388" s="1">
        <v>268579516</v>
      </c>
      <c r="U388">
        <v>0</v>
      </c>
      <c r="V388">
        <v>0</v>
      </c>
      <c r="W388" s="1">
        <v>3400000000</v>
      </c>
    </row>
    <row r="389" spans="1:23" x14ac:dyDescent="0.35">
      <c r="A389">
        <v>22</v>
      </c>
      <c r="B389" t="s">
        <v>356</v>
      </c>
      <c r="C389">
        <v>2201</v>
      </c>
      <c r="D389" t="s">
        <v>357</v>
      </c>
      <c r="E389">
        <v>2201052</v>
      </c>
      <c r="F389" t="s">
        <v>404</v>
      </c>
      <c r="G389" t="s">
        <v>163</v>
      </c>
      <c r="H389" t="s">
        <v>1</v>
      </c>
      <c r="I389" t="s">
        <v>2</v>
      </c>
      <c r="J389" t="s">
        <v>3</v>
      </c>
      <c r="K389" t="s">
        <v>164</v>
      </c>
      <c r="L389" s="1">
        <v>3685435584.4299998</v>
      </c>
      <c r="M389">
        <v>0</v>
      </c>
      <c r="N389">
        <v>0</v>
      </c>
      <c r="O389">
        <v>0</v>
      </c>
      <c r="P389" s="1">
        <v>16856068.43</v>
      </c>
      <c r="Q389">
        <v>0</v>
      </c>
      <c r="R389" s="1">
        <v>3668579516</v>
      </c>
      <c r="S389" s="1">
        <v>268579516</v>
      </c>
      <c r="T389" s="1">
        <v>268579516</v>
      </c>
      <c r="U389">
        <v>0</v>
      </c>
      <c r="V389">
        <v>0</v>
      </c>
      <c r="W389" s="1">
        <v>3400000000</v>
      </c>
    </row>
    <row r="390" spans="1:23" x14ac:dyDescent="0.35">
      <c r="A390">
        <v>22</v>
      </c>
      <c r="B390" t="s">
        <v>356</v>
      </c>
      <c r="C390">
        <v>2201</v>
      </c>
      <c r="D390" t="s">
        <v>357</v>
      </c>
      <c r="E390">
        <v>2201052</v>
      </c>
      <c r="F390" t="s">
        <v>404</v>
      </c>
      <c r="G390" t="s">
        <v>234</v>
      </c>
      <c r="H390" t="s">
        <v>1</v>
      </c>
      <c r="I390" t="s">
        <v>2</v>
      </c>
      <c r="J390" t="s">
        <v>3</v>
      </c>
      <c r="K390" t="s">
        <v>235</v>
      </c>
      <c r="L390" s="1">
        <v>3685435584.4299998</v>
      </c>
      <c r="M390">
        <v>0</v>
      </c>
      <c r="N390">
        <v>0</v>
      </c>
      <c r="O390">
        <v>0</v>
      </c>
      <c r="P390" s="1">
        <v>16856068.43</v>
      </c>
      <c r="Q390">
        <v>0</v>
      </c>
      <c r="R390" s="1">
        <v>3668579516</v>
      </c>
      <c r="S390" s="1">
        <v>268579516</v>
      </c>
      <c r="T390" s="1">
        <v>268579516</v>
      </c>
      <c r="U390">
        <v>0</v>
      </c>
      <c r="V390">
        <v>0</v>
      </c>
      <c r="W390" s="1">
        <v>3400000000</v>
      </c>
    </row>
    <row r="391" spans="1:23" x14ac:dyDescent="0.35">
      <c r="A391">
        <v>22</v>
      </c>
      <c r="B391" t="s">
        <v>356</v>
      </c>
      <c r="C391">
        <v>2201</v>
      </c>
      <c r="D391" t="s">
        <v>357</v>
      </c>
      <c r="E391">
        <v>2201052</v>
      </c>
      <c r="F391" t="s">
        <v>404</v>
      </c>
      <c r="G391" t="s">
        <v>405</v>
      </c>
      <c r="H391">
        <v>1</v>
      </c>
      <c r="I391" t="s">
        <v>225</v>
      </c>
      <c r="J391">
        <v>321</v>
      </c>
      <c r="K391" t="s">
        <v>406</v>
      </c>
      <c r="L391" s="1">
        <v>3400000000</v>
      </c>
      <c r="M391">
        <v>0</v>
      </c>
      <c r="N391">
        <v>0</v>
      </c>
      <c r="O391">
        <v>0</v>
      </c>
      <c r="P391">
        <v>0</v>
      </c>
      <c r="Q391">
        <v>0</v>
      </c>
      <c r="R391" s="1">
        <v>3400000000</v>
      </c>
      <c r="S391">
        <v>0</v>
      </c>
      <c r="T391">
        <v>0</v>
      </c>
      <c r="U391">
        <v>0</v>
      </c>
      <c r="V391">
        <v>0</v>
      </c>
      <c r="W391" s="1">
        <v>3400000000</v>
      </c>
    </row>
    <row r="392" spans="1:23" x14ac:dyDescent="0.35">
      <c r="A392">
        <v>22</v>
      </c>
      <c r="B392" t="s">
        <v>356</v>
      </c>
      <c r="C392">
        <v>2201</v>
      </c>
      <c r="D392" t="s">
        <v>357</v>
      </c>
      <c r="E392">
        <v>2201052</v>
      </c>
      <c r="F392" t="s">
        <v>404</v>
      </c>
      <c r="G392" t="s">
        <v>407</v>
      </c>
      <c r="H392">
        <v>130</v>
      </c>
      <c r="I392" t="s">
        <v>366</v>
      </c>
      <c r="J392">
        <v>322</v>
      </c>
      <c r="K392" t="s">
        <v>406</v>
      </c>
      <c r="L392" s="1">
        <v>285435584.43000001</v>
      </c>
      <c r="M392">
        <v>0</v>
      </c>
      <c r="N392">
        <v>0</v>
      </c>
      <c r="O392">
        <v>0</v>
      </c>
      <c r="P392" s="1">
        <v>16856068.43</v>
      </c>
      <c r="Q392">
        <v>0</v>
      </c>
      <c r="R392" s="1">
        <v>268579516</v>
      </c>
      <c r="S392" s="1">
        <v>268579516</v>
      </c>
      <c r="T392" s="1">
        <v>268579516</v>
      </c>
      <c r="U392">
        <v>0</v>
      </c>
      <c r="V392">
        <v>0</v>
      </c>
      <c r="W392">
        <v>0</v>
      </c>
    </row>
    <row r="393" spans="1:23" x14ac:dyDescent="0.35">
      <c r="A393">
        <v>22</v>
      </c>
      <c r="B393" t="s">
        <v>356</v>
      </c>
      <c r="C393">
        <v>2201</v>
      </c>
      <c r="D393" t="s">
        <v>357</v>
      </c>
      <c r="E393">
        <v>2201060</v>
      </c>
      <c r="F393" t="s">
        <v>408</v>
      </c>
      <c r="G393">
        <v>2</v>
      </c>
      <c r="H393" t="s">
        <v>1</v>
      </c>
      <c r="I393" t="s">
        <v>2</v>
      </c>
      <c r="J393" t="s">
        <v>3</v>
      </c>
      <c r="K393" t="s">
        <v>48</v>
      </c>
      <c r="L393" s="1">
        <v>16302529.25</v>
      </c>
      <c r="M393">
        <v>0</v>
      </c>
      <c r="N393">
        <v>0</v>
      </c>
      <c r="O393">
        <v>0</v>
      </c>
      <c r="P393">
        <v>0</v>
      </c>
      <c r="Q393">
        <v>0</v>
      </c>
      <c r="R393" s="1">
        <v>16302529.25</v>
      </c>
      <c r="S393">
        <v>0</v>
      </c>
      <c r="T393">
        <v>0</v>
      </c>
      <c r="U393">
        <v>0</v>
      </c>
      <c r="V393">
        <v>0</v>
      </c>
      <c r="W393" s="1">
        <v>16302529.25</v>
      </c>
    </row>
    <row r="394" spans="1:23" x14ac:dyDescent="0.35">
      <c r="A394">
        <v>22</v>
      </c>
      <c r="B394" t="s">
        <v>356</v>
      </c>
      <c r="C394">
        <v>2201</v>
      </c>
      <c r="D394" t="s">
        <v>357</v>
      </c>
      <c r="E394">
        <v>2201060</v>
      </c>
      <c r="F394" t="s">
        <v>408</v>
      </c>
      <c r="G394" t="s">
        <v>49</v>
      </c>
      <c r="H394" t="s">
        <v>1</v>
      </c>
      <c r="I394" t="s">
        <v>2</v>
      </c>
      <c r="J394" t="s">
        <v>3</v>
      </c>
      <c r="K394" t="s">
        <v>50</v>
      </c>
      <c r="L394" s="1">
        <v>16302529.25</v>
      </c>
      <c r="M394">
        <v>0</v>
      </c>
      <c r="N394">
        <v>0</v>
      </c>
      <c r="O394">
        <v>0</v>
      </c>
      <c r="P394">
        <v>0</v>
      </c>
      <c r="Q394">
        <v>0</v>
      </c>
      <c r="R394" s="1">
        <v>16302529.25</v>
      </c>
      <c r="S394">
        <v>0</v>
      </c>
      <c r="T394">
        <v>0</v>
      </c>
      <c r="U394">
        <v>0</v>
      </c>
      <c r="V394">
        <v>0</v>
      </c>
      <c r="W394" s="1">
        <v>16302529.25</v>
      </c>
    </row>
    <row r="395" spans="1:23" x14ac:dyDescent="0.35">
      <c r="A395">
        <v>22</v>
      </c>
      <c r="B395" t="s">
        <v>356</v>
      </c>
      <c r="C395">
        <v>2201</v>
      </c>
      <c r="D395" t="s">
        <v>357</v>
      </c>
      <c r="E395">
        <v>2201060</v>
      </c>
      <c r="F395" t="s">
        <v>408</v>
      </c>
      <c r="G395" t="s">
        <v>159</v>
      </c>
      <c r="H395" t="s">
        <v>1</v>
      </c>
      <c r="I395" t="s">
        <v>2</v>
      </c>
      <c r="J395" t="s">
        <v>3</v>
      </c>
      <c r="K395" t="s">
        <v>160</v>
      </c>
      <c r="L395" s="1">
        <v>16302529.25</v>
      </c>
      <c r="M395">
        <v>0</v>
      </c>
      <c r="N395">
        <v>0</v>
      </c>
      <c r="O395">
        <v>0</v>
      </c>
      <c r="P395">
        <v>0</v>
      </c>
      <c r="Q395">
        <v>0</v>
      </c>
      <c r="R395" s="1">
        <v>16302529.25</v>
      </c>
      <c r="S395">
        <v>0</v>
      </c>
      <c r="T395">
        <v>0</v>
      </c>
      <c r="U395">
        <v>0</v>
      </c>
      <c r="V395">
        <v>0</v>
      </c>
      <c r="W395" s="1">
        <v>16302529.25</v>
      </c>
    </row>
    <row r="396" spans="1:23" x14ac:dyDescent="0.35">
      <c r="A396">
        <v>22</v>
      </c>
      <c r="B396" t="s">
        <v>356</v>
      </c>
      <c r="C396">
        <v>2201</v>
      </c>
      <c r="D396" t="s">
        <v>357</v>
      </c>
      <c r="E396">
        <v>2201060</v>
      </c>
      <c r="F396" t="s">
        <v>408</v>
      </c>
      <c r="G396" t="s">
        <v>161</v>
      </c>
      <c r="H396" t="s">
        <v>1</v>
      </c>
      <c r="I396" t="s">
        <v>2</v>
      </c>
      <c r="J396" t="s">
        <v>3</v>
      </c>
      <c r="K396" t="s">
        <v>162</v>
      </c>
      <c r="L396" s="1">
        <v>16302529.25</v>
      </c>
      <c r="M396">
        <v>0</v>
      </c>
      <c r="N396">
        <v>0</v>
      </c>
      <c r="O396">
        <v>0</v>
      </c>
      <c r="P396">
        <v>0</v>
      </c>
      <c r="Q396">
        <v>0</v>
      </c>
      <c r="R396" s="1">
        <v>16302529.25</v>
      </c>
      <c r="S396">
        <v>0</v>
      </c>
      <c r="T396">
        <v>0</v>
      </c>
      <c r="U396">
        <v>0</v>
      </c>
      <c r="V396">
        <v>0</v>
      </c>
      <c r="W396" s="1">
        <v>16302529.25</v>
      </c>
    </row>
    <row r="397" spans="1:23" x14ac:dyDescent="0.35">
      <c r="A397">
        <v>22</v>
      </c>
      <c r="B397" t="s">
        <v>356</v>
      </c>
      <c r="C397">
        <v>2201</v>
      </c>
      <c r="D397" t="s">
        <v>357</v>
      </c>
      <c r="E397">
        <v>2201060</v>
      </c>
      <c r="F397" t="s">
        <v>408</v>
      </c>
      <c r="G397" t="s">
        <v>163</v>
      </c>
      <c r="H397" t="s">
        <v>1</v>
      </c>
      <c r="I397" t="s">
        <v>2</v>
      </c>
      <c r="J397" t="s">
        <v>3</v>
      </c>
      <c r="K397" t="s">
        <v>164</v>
      </c>
      <c r="L397" s="1">
        <v>16302529.25</v>
      </c>
      <c r="M397">
        <v>0</v>
      </c>
      <c r="N397">
        <v>0</v>
      </c>
      <c r="O397">
        <v>0</v>
      </c>
      <c r="P397">
        <v>0</v>
      </c>
      <c r="Q397">
        <v>0</v>
      </c>
      <c r="R397" s="1">
        <v>16302529.25</v>
      </c>
      <c r="S397">
        <v>0</v>
      </c>
      <c r="T397">
        <v>0</v>
      </c>
      <c r="U397">
        <v>0</v>
      </c>
      <c r="V397">
        <v>0</v>
      </c>
      <c r="W397" s="1">
        <v>16302529.25</v>
      </c>
    </row>
    <row r="398" spans="1:23" x14ac:dyDescent="0.35">
      <c r="A398">
        <v>22</v>
      </c>
      <c r="B398" t="s">
        <v>356</v>
      </c>
      <c r="C398">
        <v>2201</v>
      </c>
      <c r="D398" t="s">
        <v>357</v>
      </c>
      <c r="E398">
        <v>2201060</v>
      </c>
      <c r="F398" t="s">
        <v>408</v>
      </c>
      <c r="G398" t="s">
        <v>222</v>
      </c>
      <c r="H398" t="s">
        <v>1</v>
      </c>
      <c r="I398" t="s">
        <v>2</v>
      </c>
      <c r="J398" t="s">
        <v>3</v>
      </c>
      <c r="K398" t="s">
        <v>223</v>
      </c>
      <c r="L398" s="1">
        <v>16302529.25</v>
      </c>
      <c r="M398">
        <v>0</v>
      </c>
      <c r="N398">
        <v>0</v>
      </c>
      <c r="O398">
        <v>0</v>
      </c>
      <c r="P398">
        <v>0</v>
      </c>
      <c r="Q398">
        <v>0</v>
      </c>
      <c r="R398" s="1">
        <v>16302529.25</v>
      </c>
      <c r="S398">
        <v>0</v>
      </c>
      <c r="T398">
        <v>0</v>
      </c>
      <c r="U398">
        <v>0</v>
      </c>
      <c r="V398">
        <v>0</v>
      </c>
      <c r="W398" s="1">
        <v>16302529.25</v>
      </c>
    </row>
    <row r="399" spans="1:23" x14ac:dyDescent="0.35">
      <c r="A399">
        <v>22</v>
      </c>
      <c r="B399" t="s">
        <v>356</v>
      </c>
      <c r="C399">
        <v>2201</v>
      </c>
      <c r="D399" t="s">
        <v>357</v>
      </c>
      <c r="E399">
        <v>2201060</v>
      </c>
      <c r="F399" t="s">
        <v>408</v>
      </c>
      <c r="G399" t="s">
        <v>409</v>
      </c>
      <c r="H399">
        <v>130</v>
      </c>
      <c r="I399" t="s">
        <v>366</v>
      </c>
      <c r="J399">
        <v>433</v>
      </c>
      <c r="K399" t="s">
        <v>410</v>
      </c>
      <c r="L399" s="1">
        <v>16302529.25</v>
      </c>
      <c r="M399">
        <v>0</v>
      </c>
      <c r="N399">
        <v>0</v>
      </c>
      <c r="O399">
        <v>0</v>
      </c>
      <c r="P399">
        <v>0</v>
      </c>
      <c r="Q399">
        <v>0</v>
      </c>
      <c r="R399" s="1">
        <v>16302529.25</v>
      </c>
      <c r="S399">
        <v>0</v>
      </c>
      <c r="T399">
        <v>0</v>
      </c>
      <c r="U399">
        <v>0</v>
      </c>
      <c r="V399">
        <v>0</v>
      </c>
      <c r="W399" s="1">
        <v>16302529.25</v>
      </c>
    </row>
    <row r="400" spans="1:23" x14ac:dyDescent="0.35">
      <c r="A400">
        <v>22</v>
      </c>
      <c r="B400" t="s">
        <v>356</v>
      </c>
      <c r="C400">
        <v>2201</v>
      </c>
      <c r="D400" t="s">
        <v>357</v>
      </c>
      <c r="E400">
        <v>2201062</v>
      </c>
      <c r="F400" t="s">
        <v>411</v>
      </c>
      <c r="G400">
        <v>2</v>
      </c>
      <c r="H400" t="s">
        <v>1</v>
      </c>
      <c r="I400" t="s">
        <v>2</v>
      </c>
      <c r="J400" t="s">
        <v>3</v>
      </c>
      <c r="K400" t="s">
        <v>48</v>
      </c>
      <c r="L400">
        <v>0</v>
      </c>
      <c r="M400" s="1">
        <v>10938586.99</v>
      </c>
      <c r="N400">
        <v>0</v>
      </c>
      <c r="O400">
        <v>0</v>
      </c>
      <c r="P400">
        <v>0</v>
      </c>
      <c r="Q400">
        <v>0</v>
      </c>
      <c r="R400" s="1">
        <v>10938586.99</v>
      </c>
      <c r="S400">
        <v>0</v>
      </c>
      <c r="T400">
        <v>0</v>
      </c>
      <c r="U400">
        <v>0</v>
      </c>
      <c r="V400">
        <v>0</v>
      </c>
      <c r="W400" s="1">
        <v>10938586.99</v>
      </c>
    </row>
    <row r="401" spans="1:23" x14ac:dyDescent="0.35">
      <c r="A401">
        <v>22</v>
      </c>
      <c r="B401" t="s">
        <v>356</v>
      </c>
      <c r="C401">
        <v>2201</v>
      </c>
      <c r="D401" t="s">
        <v>357</v>
      </c>
      <c r="E401">
        <v>2201062</v>
      </c>
      <c r="F401" t="s">
        <v>411</v>
      </c>
      <c r="G401" t="s">
        <v>49</v>
      </c>
      <c r="H401" t="s">
        <v>1</v>
      </c>
      <c r="I401" t="s">
        <v>2</v>
      </c>
      <c r="J401" t="s">
        <v>3</v>
      </c>
      <c r="K401" t="s">
        <v>50</v>
      </c>
      <c r="L401">
        <v>0</v>
      </c>
      <c r="M401" s="1">
        <v>10938586.99</v>
      </c>
      <c r="N401">
        <v>0</v>
      </c>
      <c r="O401">
        <v>0</v>
      </c>
      <c r="P401">
        <v>0</v>
      </c>
      <c r="Q401">
        <v>0</v>
      </c>
      <c r="R401" s="1">
        <v>10938586.99</v>
      </c>
      <c r="S401">
        <v>0</v>
      </c>
      <c r="T401">
        <v>0</v>
      </c>
      <c r="U401">
        <v>0</v>
      </c>
      <c r="V401">
        <v>0</v>
      </c>
      <c r="W401" s="1">
        <v>10938586.99</v>
      </c>
    </row>
    <row r="402" spans="1:23" x14ac:dyDescent="0.35">
      <c r="A402">
        <v>22</v>
      </c>
      <c r="B402" t="s">
        <v>356</v>
      </c>
      <c r="C402">
        <v>2201</v>
      </c>
      <c r="D402" t="s">
        <v>357</v>
      </c>
      <c r="E402">
        <v>2201062</v>
      </c>
      <c r="F402" t="s">
        <v>411</v>
      </c>
      <c r="G402" t="s">
        <v>159</v>
      </c>
      <c r="H402" t="s">
        <v>1</v>
      </c>
      <c r="I402" t="s">
        <v>2</v>
      </c>
      <c r="J402" t="s">
        <v>3</v>
      </c>
      <c r="K402" t="s">
        <v>160</v>
      </c>
      <c r="L402">
        <v>0</v>
      </c>
      <c r="M402" s="1">
        <v>10938586.99</v>
      </c>
      <c r="N402">
        <v>0</v>
      </c>
      <c r="O402">
        <v>0</v>
      </c>
      <c r="P402">
        <v>0</v>
      </c>
      <c r="Q402">
        <v>0</v>
      </c>
      <c r="R402" s="1">
        <v>10938586.99</v>
      </c>
      <c r="S402">
        <v>0</v>
      </c>
      <c r="T402">
        <v>0</v>
      </c>
      <c r="U402">
        <v>0</v>
      </c>
      <c r="V402">
        <v>0</v>
      </c>
      <c r="W402" s="1">
        <v>10938586.99</v>
      </c>
    </row>
    <row r="403" spans="1:23" x14ac:dyDescent="0.35">
      <c r="A403">
        <v>22</v>
      </c>
      <c r="B403" t="s">
        <v>356</v>
      </c>
      <c r="C403">
        <v>2201</v>
      </c>
      <c r="D403" t="s">
        <v>357</v>
      </c>
      <c r="E403">
        <v>2201062</v>
      </c>
      <c r="F403" t="s">
        <v>411</v>
      </c>
      <c r="G403" t="s">
        <v>161</v>
      </c>
      <c r="H403" t="s">
        <v>1</v>
      </c>
      <c r="I403" t="s">
        <v>2</v>
      </c>
      <c r="J403" t="s">
        <v>3</v>
      </c>
      <c r="K403" t="s">
        <v>162</v>
      </c>
      <c r="L403">
        <v>0</v>
      </c>
      <c r="M403" s="1">
        <v>10938586.99</v>
      </c>
      <c r="N403">
        <v>0</v>
      </c>
      <c r="O403">
        <v>0</v>
      </c>
      <c r="P403">
        <v>0</v>
      </c>
      <c r="Q403">
        <v>0</v>
      </c>
      <c r="R403" s="1">
        <v>10938586.99</v>
      </c>
      <c r="S403">
        <v>0</v>
      </c>
      <c r="T403">
        <v>0</v>
      </c>
      <c r="U403">
        <v>0</v>
      </c>
      <c r="V403">
        <v>0</v>
      </c>
      <c r="W403" s="1">
        <v>10938586.99</v>
      </c>
    </row>
    <row r="404" spans="1:23" x14ac:dyDescent="0.35">
      <c r="A404">
        <v>22</v>
      </c>
      <c r="B404" t="s">
        <v>356</v>
      </c>
      <c r="C404">
        <v>2201</v>
      </c>
      <c r="D404" t="s">
        <v>357</v>
      </c>
      <c r="E404">
        <v>2201062</v>
      </c>
      <c r="F404" t="s">
        <v>411</v>
      </c>
      <c r="G404" t="s">
        <v>163</v>
      </c>
      <c r="H404" t="s">
        <v>1</v>
      </c>
      <c r="I404" t="s">
        <v>2</v>
      </c>
      <c r="J404" t="s">
        <v>3</v>
      </c>
      <c r="K404" t="s">
        <v>164</v>
      </c>
      <c r="L404">
        <v>0</v>
      </c>
      <c r="M404" s="1">
        <v>10938586.99</v>
      </c>
      <c r="N404">
        <v>0</v>
      </c>
      <c r="O404">
        <v>0</v>
      </c>
      <c r="P404">
        <v>0</v>
      </c>
      <c r="Q404">
        <v>0</v>
      </c>
      <c r="R404" s="1">
        <v>10938586.99</v>
      </c>
      <c r="S404">
        <v>0</v>
      </c>
      <c r="T404">
        <v>0</v>
      </c>
      <c r="U404">
        <v>0</v>
      </c>
      <c r="V404">
        <v>0</v>
      </c>
      <c r="W404" s="1">
        <v>10938586.99</v>
      </c>
    </row>
    <row r="405" spans="1:23" x14ac:dyDescent="0.35">
      <c r="A405">
        <v>22</v>
      </c>
      <c r="B405" t="s">
        <v>356</v>
      </c>
      <c r="C405">
        <v>2201</v>
      </c>
      <c r="D405" t="s">
        <v>357</v>
      </c>
      <c r="E405">
        <v>2201062</v>
      </c>
      <c r="F405" t="s">
        <v>411</v>
      </c>
      <c r="G405" t="s">
        <v>234</v>
      </c>
      <c r="H405" t="s">
        <v>1</v>
      </c>
      <c r="I405" t="s">
        <v>2</v>
      </c>
      <c r="J405" t="s">
        <v>3</v>
      </c>
      <c r="K405" t="s">
        <v>235</v>
      </c>
      <c r="L405">
        <v>0</v>
      </c>
      <c r="M405" s="1">
        <v>10938586.99</v>
      </c>
      <c r="N405">
        <v>0</v>
      </c>
      <c r="O405">
        <v>0</v>
      </c>
      <c r="P405">
        <v>0</v>
      </c>
      <c r="Q405">
        <v>0</v>
      </c>
      <c r="R405" s="1">
        <v>10938586.99</v>
      </c>
      <c r="S405">
        <v>0</v>
      </c>
      <c r="T405">
        <v>0</v>
      </c>
      <c r="U405">
        <v>0</v>
      </c>
      <c r="V405">
        <v>0</v>
      </c>
      <c r="W405" s="1">
        <v>10938586.99</v>
      </c>
    </row>
    <row r="406" spans="1:23" x14ac:dyDescent="0.35">
      <c r="A406">
        <v>22</v>
      </c>
      <c r="B406" t="s">
        <v>356</v>
      </c>
      <c r="C406">
        <v>2201</v>
      </c>
      <c r="D406" t="s">
        <v>357</v>
      </c>
      <c r="E406">
        <v>2201062</v>
      </c>
      <c r="F406" t="s">
        <v>411</v>
      </c>
      <c r="G406" t="s">
        <v>412</v>
      </c>
      <c r="H406">
        <v>310</v>
      </c>
      <c r="I406" t="s">
        <v>413</v>
      </c>
      <c r="J406">
        <v>502</v>
      </c>
      <c r="K406" t="s">
        <v>414</v>
      </c>
      <c r="L406">
        <v>0</v>
      </c>
      <c r="M406" s="1">
        <v>10938583.58</v>
      </c>
      <c r="N406">
        <v>0</v>
      </c>
      <c r="O406">
        <v>0</v>
      </c>
      <c r="P406">
        <v>0</v>
      </c>
      <c r="Q406">
        <v>0</v>
      </c>
      <c r="R406" s="1">
        <v>10938583.58</v>
      </c>
      <c r="S406">
        <v>0</v>
      </c>
      <c r="T406">
        <v>0</v>
      </c>
      <c r="U406">
        <v>0</v>
      </c>
      <c r="V406">
        <v>0</v>
      </c>
      <c r="W406" s="1">
        <v>10938583.58</v>
      </c>
    </row>
    <row r="407" spans="1:23" x14ac:dyDescent="0.35">
      <c r="A407">
        <v>22</v>
      </c>
      <c r="B407" t="s">
        <v>356</v>
      </c>
      <c r="C407">
        <v>2201</v>
      </c>
      <c r="D407" t="s">
        <v>357</v>
      </c>
      <c r="E407">
        <v>2201062</v>
      </c>
      <c r="F407" t="s">
        <v>411</v>
      </c>
      <c r="G407" t="s">
        <v>415</v>
      </c>
      <c r="H407">
        <v>311</v>
      </c>
      <c r="I407" t="s">
        <v>416</v>
      </c>
      <c r="J407">
        <v>503</v>
      </c>
      <c r="K407" t="s">
        <v>414</v>
      </c>
      <c r="L407">
        <v>0</v>
      </c>
      <c r="M407">
        <v>3.41</v>
      </c>
      <c r="N407">
        <v>0</v>
      </c>
      <c r="O407">
        <v>0</v>
      </c>
      <c r="P407">
        <v>0</v>
      </c>
      <c r="Q407">
        <v>0</v>
      </c>
      <c r="R407">
        <v>3.41</v>
      </c>
      <c r="S407">
        <v>0</v>
      </c>
      <c r="T407">
        <v>0</v>
      </c>
      <c r="U407">
        <v>0</v>
      </c>
      <c r="V407">
        <v>0</v>
      </c>
      <c r="W407">
        <v>3.41</v>
      </c>
    </row>
    <row r="408" spans="1:23" x14ac:dyDescent="0.35">
      <c r="A408">
        <v>22</v>
      </c>
      <c r="B408" t="s">
        <v>356</v>
      </c>
      <c r="C408">
        <v>2201</v>
      </c>
      <c r="D408" t="s">
        <v>357</v>
      </c>
      <c r="E408">
        <v>2201068</v>
      </c>
      <c r="F408" t="s">
        <v>417</v>
      </c>
      <c r="G408">
        <v>2</v>
      </c>
      <c r="H408" t="s">
        <v>1</v>
      </c>
      <c r="I408" t="s">
        <v>2</v>
      </c>
      <c r="J408" t="s">
        <v>3</v>
      </c>
      <c r="K408" t="s">
        <v>48</v>
      </c>
      <c r="L408" s="1">
        <v>22472000</v>
      </c>
      <c r="M408">
        <v>0</v>
      </c>
      <c r="N408">
        <v>0</v>
      </c>
      <c r="O408">
        <v>0</v>
      </c>
      <c r="P408">
        <v>0</v>
      </c>
      <c r="Q408">
        <v>0</v>
      </c>
      <c r="R408" s="1">
        <v>22472000</v>
      </c>
      <c r="S408">
        <v>0</v>
      </c>
      <c r="T408">
        <v>0</v>
      </c>
      <c r="U408">
        <v>0</v>
      </c>
      <c r="V408">
        <v>0</v>
      </c>
      <c r="W408" s="1">
        <v>22472000</v>
      </c>
    </row>
    <row r="409" spans="1:23" x14ac:dyDescent="0.35">
      <c r="A409">
        <v>22</v>
      </c>
      <c r="B409" t="s">
        <v>356</v>
      </c>
      <c r="C409">
        <v>2201</v>
      </c>
      <c r="D409" t="s">
        <v>357</v>
      </c>
      <c r="E409">
        <v>2201068</v>
      </c>
      <c r="F409" t="s">
        <v>417</v>
      </c>
      <c r="G409" t="s">
        <v>49</v>
      </c>
      <c r="H409" t="s">
        <v>1</v>
      </c>
      <c r="I409" t="s">
        <v>2</v>
      </c>
      <c r="J409" t="s">
        <v>3</v>
      </c>
      <c r="K409" t="s">
        <v>50</v>
      </c>
      <c r="L409" s="1">
        <v>22472000</v>
      </c>
      <c r="M409">
        <v>0</v>
      </c>
      <c r="N409">
        <v>0</v>
      </c>
      <c r="O409">
        <v>0</v>
      </c>
      <c r="P409">
        <v>0</v>
      </c>
      <c r="Q409">
        <v>0</v>
      </c>
      <c r="R409" s="1">
        <v>22472000</v>
      </c>
      <c r="S409">
        <v>0</v>
      </c>
      <c r="T409">
        <v>0</v>
      </c>
      <c r="U409">
        <v>0</v>
      </c>
      <c r="V409">
        <v>0</v>
      </c>
      <c r="W409" s="1">
        <v>22472000</v>
      </c>
    </row>
    <row r="410" spans="1:23" x14ac:dyDescent="0.35">
      <c r="A410">
        <v>22</v>
      </c>
      <c r="B410" t="s">
        <v>356</v>
      </c>
      <c r="C410">
        <v>2201</v>
      </c>
      <c r="D410" t="s">
        <v>357</v>
      </c>
      <c r="E410">
        <v>2201068</v>
      </c>
      <c r="F410" t="s">
        <v>417</v>
      </c>
      <c r="G410" t="s">
        <v>159</v>
      </c>
      <c r="H410" t="s">
        <v>1</v>
      </c>
      <c r="I410" t="s">
        <v>2</v>
      </c>
      <c r="J410" t="s">
        <v>3</v>
      </c>
      <c r="K410" t="s">
        <v>160</v>
      </c>
      <c r="L410" s="1">
        <v>22472000</v>
      </c>
      <c r="M410">
        <v>0</v>
      </c>
      <c r="N410">
        <v>0</v>
      </c>
      <c r="O410">
        <v>0</v>
      </c>
      <c r="P410">
        <v>0</v>
      </c>
      <c r="Q410">
        <v>0</v>
      </c>
      <c r="R410" s="1">
        <v>22472000</v>
      </c>
      <c r="S410">
        <v>0</v>
      </c>
      <c r="T410">
        <v>0</v>
      </c>
      <c r="U410">
        <v>0</v>
      </c>
      <c r="V410">
        <v>0</v>
      </c>
      <c r="W410" s="1">
        <v>22472000</v>
      </c>
    </row>
    <row r="411" spans="1:23" x14ac:dyDescent="0.35">
      <c r="A411">
        <v>22</v>
      </c>
      <c r="B411" t="s">
        <v>356</v>
      </c>
      <c r="C411">
        <v>2201</v>
      </c>
      <c r="D411" t="s">
        <v>357</v>
      </c>
      <c r="E411">
        <v>2201068</v>
      </c>
      <c r="F411" t="s">
        <v>417</v>
      </c>
      <c r="G411" t="s">
        <v>161</v>
      </c>
      <c r="H411" t="s">
        <v>1</v>
      </c>
      <c r="I411" t="s">
        <v>2</v>
      </c>
      <c r="J411" t="s">
        <v>3</v>
      </c>
      <c r="K411" t="s">
        <v>162</v>
      </c>
      <c r="L411" s="1">
        <v>22472000</v>
      </c>
      <c r="M411">
        <v>0</v>
      </c>
      <c r="N411">
        <v>0</v>
      </c>
      <c r="O411">
        <v>0</v>
      </c>
      <c r="P411">
        <v>0</v>
      </c>
      <c r="Q411">
        <v>0</v>
      </c>
      <c r="R411" s="1">
        <v>22472000</v>
      </c>
      <c r="S411">
        <v>0</v>
      </c>
      <c r="T411">
        <v>0</v>
      </c>
      <c r="U411">
        <v>0</v>
      </c>
      <c r="V411">
        <v>0</v>
      </c>
      <c r="W411" s="1">
        <v>22472000</v>
      </c>
    </row>
    <row r="412" spans="1:23" x14ac:dyDescent="0.35">
      <c r="A412">
        <v>22</v>
      </c>
      <c r="B412" t="s">
        <v>356</v>
      </c>
      <c r="C412">
        <v>2201</v>
      </c>
      <c r="D412" t="s">
        <v>357</v>
      </c>
      <c r="E412">
        <v>2201068</v>
      </c>
      <c r="F412" t="s">
        <v>417</v>
      </c>
      <c r="G412" t="s">
        <v>163</v>
      </c>
      <c r="H412" t="s">
        <v>1</v>
      </c>
      <c r="I412" t="s">
        <v>2</v>
      </c>
      <c r="J412" t="s">
        <v>3</v>
      </c>
      <c r="K412" t="s">
        <v>164</v>
      </c>
      <c r="L412" s="1">
        <v>22472000</v>
      </c>
      <c r="M412">
        <v>0</v>
      </c>
      <c r="N412">
        <v>0</v>
      </c>
      <c r="O412">
        <v>0</v>
      </c>
      <c r="P412">
        <v>0</v>
      </c>
      <c r="Q412">
        <v>0</v>
      </c>
      <c r="R412" s="1">
        <v>22472000</v>
      </c>
      <c r="S412">
        <v>0</v>
      </c>
      <c r="T412">
        <v>0</v>
      </c>
      <c r="U412">
        <v>0</v>
      </c>
      <c r="V412">
        <v>0</v>
      </c>
      <c r="W412" s="1">
        <v>22472000</v>
      </c>
    </row>
    <row r="413" spans="1:23" x14ac:dyDescent="0.35">
      <c r="A413">
        <v>22</v>
      </c>
      <c r="B413" t="s">
        <v>356</v>
      </c>
      <c r="C413">
        <v>2201</v>
      </c>
      <c r="D413" t="s">
        <v>357</v>
      </c>
      <c r="E413">
        <v>2201068</v>
      </c>
      <c r="F413" t="s">
        <v>417</v>
      </c>
      <c r="G413" t="s">
        <v>222</v>
      </c>
      <c r="H413" t="s">
        <v>1</v>
      </c>
      <c r="I413" t="s">
        <v>2</v>
      </c>
      <c r="J413" t="s">
        <v>3</v>
      </c>
      <c r="K413" t="s">
        <v>223</v>
      </c>
      <c r="L413" s="1">
        <v>22472000</v>
      </c>
      <c r="M413">
        <v>0</v>
      </c>
      <c r="N413">
        <v>0</v>
      </c>
      <c r="O413">
        <v>0</v>
      </c>
      <c r="P413">
        <v>0</v>
      </c>
      <c r="Q413">
        <v>0</v>
      </c>
      <c r="R413" s="1">
        <v>22472000</v>
      </c>
      <c r="S413">
        <v>0</v>
      </c>
      <c r="T413">
        <v>0</v>
      </c>
      <c r="U413">
        <v>0</v>
      </c>
      <c r="V413">
        <v>0</v>
      </c>
      <c r="W413" s="1">
        <v>22472000</v>
      </c>
    </row>
    <row r="414" spans="1:23" x14ac:dyDescent="0.35">
      <c r="A414">
        <v>22</v>
      </c>
      <c r="B414" t="s">
        <v>356</v>
      </c>
      <c r="C414">
        <v>2201</v>
      </c>
      <c r="D414" t="s">
        <v>357</v>
      </c>
      <c r="E414">
        <v>2201068</v>
      </c>
      <c r="F414" t="s">
        <v>417</v>
      </c>
      <c r="G414" t="s">
        <v>418</v>
      </c>
      <c r="H414">
        <v>130</v>
      </c>
      <c r="I414" t="s">
        <v>366</v>
      </c>
      <c r="J414">
        <v>434</v>
      </c>
      <c r="K414" t="s">
        <v>419</v>
      </c>
      <c r="L414" s="1">
        <v>22472000</v>
      </c>
      <c r="M414">
        <v>0</v>
      </c>
      <c r="N414">
        <v>0</v>
      </c>
      <c r="O414">
        <v>0</v>
      </c>
      <c r="P414">
        <v>0</v>
      </c>
      <c r="Q414">
        <v>0</v>
      </c>
      <c r="R414" s="1">
        <v>22472000</v>
      </c>
      <c r="S414">
        <v>0</v>
      </c>
      <c r="T414">
        <v>0</v>
      </c>
      <c r="U414">
        <v>0</v>
      </c>
      <c r="V414">
        <v>0</v>
      </c>
      <c r="W414" s="1">
        <v>22472000</v>
      </c>
    </row>
    <row r="415" spans="1:23" x14ac:dyDescent="0.35">
      <c r="A415">
        <v>22</v>
      </c>
      <c r="B415" t="s">
        <v>356</v>
      </c>
      <c r="C415">
        <v>2201</v>
      </c>
      <c r="D415" t="s">
        <v>357</v>
      </c>
      <c r="E415">
        <v>2201069</v>
      </c>
      <c r="F415" t="s">
        <v>420</v>
      </c>
      <c r="G415">
        <v>2</v>
      </c>
      <c r="H415" t="s">
        <v>1</v>
      </c>
      <c r="I415" t="s">
        <v>2</v>
      </c>
      <c r="J415" t="s">
        <v>3</v>
      </c>
      <c r="K415" t="s">
        <v>48</v>
      </c>
      <c r="L415" s="1">
        <v>56180000</v>
      </c>
      <c r="M415">
        <v>0</v>
      </c>
      <c r="N415">
        <v>0</v>
      </c>
      <c r="O415">
        <v>0</v>
      </c>
      <c r="P415" s="1">
        <v>56180000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</row>
    <row r="416" spans="1:23" x14ac:dyDescent="0.35">
      <c r="A416">
        <v>22</v>
      </c>
      <c r="B416" t="s">
        <v>356</v>
      </c>
      <c r="C416">
        <v>2201</v>
      </c>
      <c r="D416" t="s">
        <v>357</v>
      </c>
      <c r="E416">
        <v>2201069</v>
      </c>
      <c r="F416" t="s">
        <v>420</v>
      </c>
      <c r="G416" t="s">
        <v>49</v>
      </c>
      <c r="H416" t="s">
        <v>1</v>
      </c>
      <c r="I416" t="s">
        <v>2</v>
      </c>
      <c r="J416" t="s">
        <v>3</v>
      </c>
      <c r="K416" t="s">
        <v>50</v>
      </c>
      <c r="L416" s="1">
        <v>56180000</v>
      </c>
      <c r="M416">
        <v>0</v>
      </c>
      <c r="N416">
        <v>0</v>
      </c>
      <c r="O416">
        <v>0</v>
      </c>
      <c r="P416" s="1">
        <v>56180000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</row>
    <row r="417" spans="1:23" x14ac:dyDescent="0.35">
      <c r="A417">
        <v>22</v>
      </c>
      <c r="B417" t="s">
        <v>356</v>
      </c>
      <c r="C417">
        <v>2201</v>
      </c>
      <c r="D417" t="s">
        <v>357</v>
      </c>
      <c r="E417">
        <v>2201069</v>
      </c>
      <c r="F417" t="s">
        <v>420</v>
      </c>
      <c r="G417" t="s">
        <v>159</v>
      </c>
      <c r="H417" t="s">
        <v>1</v>
      </c>
      <c r="I417" t="s">
        <v>2</v>
      </c>
      <c r="J417" t="s">
        <v>3</v>
      </c>
      <c r="K417" t="s">
        <v>160</v>
      </c>
      <c r="L417" s="1">
        <v>56180000</v>
      </c>
      <c r="M417">
        <v>0</v>
      </c>
      <c r="N417">
        <v>0</v>
      </c>
      <c r="O417">
        <v>0</v>
      </c>
      <c r="P417" s="1">
        <v>56180000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</row>
    <row r="418" spans="1:23" x14ac:dyDescent="0.35">
      <c r="A418">
        <v>22</v>
      </c>
      <c r="B418" t="s">
        <v>356</v>
      </c>
      <c r="C418">
        <v>2201</v>
      </c>
      <c r="D418" t="s">
        <v>357</v>
      </c>
      <c r="E418">
        <v>2201069</v>
      </c>
      <c r="F418" t="s">
        <v>420</v>
      </c>
      <c r="G418" t="s">
        <v>421</v>
      </c>
      <c r="H418" t="s">
        <v>1</v>
      </c>
      <c r="I418" t="s">
        <v>2</v>
      </c>
      <c r="J418" t="s">
        <v>3</v>
      </c>
      <c r="K418" t="s">
        <v>422</v>
      </c>
      <c r="L418" s="1">
        <v>56180000</v>
      </c>
      <c r="M418">
        <v>0</v>
      </c>
      <c r="N418">
        <v>0</v>
      </c>
      <c r="O418">
        <v>0</v>
      </c>
      <c r="P418" s="1">
        <v>56180000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</row>
    <row r="419" spans="1:23" x14ac:dyDescent="0.35">
      <c r="A419">
        <v>22</v>
      </c>
      <c r="B419" t="s">
        <v>356</v>
      </c>
      <c r="C419">
        <v>2201</v>
      </c>
      <c r="D419" t="s">
        <v>357</v>
      </c>
      <c r="E419">
        <v>2201069</v>
      </c>
      <c r="F419" t="s">
        <v>420</v>
      </c>
      <c r="G419" t="s">
        <v>423</v>
      </c>
      <c r="H419" t="s">
        <v>1</v>
      </c>
      <c r="I419" t="s">
        <v>2</v>
      </c>
      <c r="J419" t="s">
        <v>3</v>
      </c>
      <c r="K419" t="s">
        <v>424</v>
      </c>
      <c r="L419" s="1">
        <v>56180000</v>
      </c>
      <c r="M419">
        <v>0</v>
      </c>
      <c r="N419">
        <v>0</v>
      </c>
      <c r="O419">
        <v>0</v>
      </c>
      <c r="P419" s="1">
        <v>56180000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</row>
    <row r="420" spans="1:23" x14ac:dyDescent="0.35">
      <c r="A420">
        <v>22</v>
      </c>
      <c r="B420" t="s">
        <v>356</v>
      </c>
      <c r="C420">
        <v>2201</v>
      </c>
      <c r="D420" t="s">
        <v>357</v>
      </c>
      <c r="E420">
        <v>2201069</v>
      </c>
      <c r="F420" t="s">
        <v>420</v>
      </c>
      <c r="G420" t="s">
        <v>425</v>
      </c>
      <c r="H420" t="s">
        <v>1</v>
      </c>
      <c r="I420" t="s">
        <v>2</v>
      </c>
      <c r="J420" t="s">
        <v>3</v>
      </c>
      <c r="K420" t="s">
        <v>426</v>
      </c>
      <c r="L420" s="1">
        <v>56180000</v>
      </c>
      <c r="M420">
        <v>0</v>
      </c>
      <c r="N420">
        <v>0</v>
      </c>
      <c r="O420">
        <v>0</v>
      </c>
      <c r="P420" s="1">
        <v>56180000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</row>
    <row r="421" spans="1:23" x14ac:dyDescent="0.35">
      <c r="A421">
        <v>22</v>
      </c>
      <c r="B421" t="s">
        <v>356</v>
      </c>
      <c r="C421">
        <v>2201</v>
      </c>
      <c r="D421" t="s">
        <v>357</v>
      </c>
      <c r="E421">
        <v>2201069</v>
      </c>
      <c r="F421" t="s">
        <v>420</v>
      </c>
      <c r="G421" t="s">
        <v>427</v>
      </c>
      <c r="H421" t="s">
        <v>1</v>
      </c>
      <c r="I421" t="s">
        <v>2</v>
      </c>
      <c r="J421" t="s">
        <v>3</v>
      </c>
      <c r="K421" t="s">
        <v>428</v>
      </c>
      <c r="L421" s="1">
        <v>56180000</v>
      </c>
      <c r="M421">
        <v>0</v>
      </c>
      <c r="N421">
        <v>0</v>
      </c>
      <c r="O421">
        <v>0</v>
      </c>
      <c r="P421" s="1">
        <v>56180000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</row>
    <row r="422" spans="1:23" x14ac:dyDescent="0.35">
      <c r="A422">
        <v>22</v>
      </c>
      <c r="B422" t="s">
        <v>356</v>
      </c>
      <c r="C422">
        <v>2201</v>
      </c>
      <c r="D422" t="s">
        <v>357</v>
      </c>
      <c r="E422">
        <v>2201069</v>
      </c>
      <c r="F422" t="s">
        <v>420</v>
      </c>
      <c r="G422" t="s">
        <v>429</v>
      </c>
      <c r="H422" t="s">
        <v>1</v>
      </c>
      <c r="I422" t="s">
        <v>2</v>
      </c>
      <c r="J422" t="s">
        <v>3</v>
      </c>
      <c r="K422" t="s">
        <v>430</v>
      </c>
      <c r="L422" s="1">
        <v>56180000</v>
      </c>
      <c r="M422">
        <v>0</v>
      </c>
      <c r="N422">
        <v>0</v>
      </c>
      <c r="O422">
        <v>0</v>
      </c>
      <c r="P422" s="1">
        <v>56180000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</row>
    <row r="423" spans="1:23" x14ac:dyDescent="0.35">
      <c r="A423">
        <v>22</v>
      </c>
      <c r="B423" t="s">
        <v>356</v>
      </c>
      <c r="C423">
        <v>2201</v>
      </c>
      <c r="D423" t="s">
        <v>357</v>
      </c>
      <c r="E423">
        <v>2201069</v>
      </c>
      <c r="F423" t="s">
        <v>420</v>
      </c>
      <c r="G423" t="s">
        <v>431</v>
      </c>
      <c r="H423">
        <v>130</v>
      </c>
      <c r="I423" t="s">
        <v>366</v>
      </c>
      <c r="J423">
        <v>317</v>
      </c>
      <c r="K423" t="s">
        <v>432</v>
      </c>
      <c r="L423" s="1">
        <v>56180000</v>
      </c>
      <c r="M423">
        <v>0</v>
      </c>
      <c r="N423">
        <v>0</v>
      </c>
      <c r="O423">
        <v>0</v>
      </c>
      <c r="P423" s="1">
        <v>56180000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</row>
    <row r="424" spans="1:23" x14ac:dyDescent="0.35">
      <c r="A424">
        <v>22</v>
      </c>
      <c r="B424" t="s">
        <v>356</v>
      </c>
      <c r="C424">
        <v>2201</v>
      </c>
      <c r="D424" t="s">
        <v>357</v>
      </c>
      <c r="E424">
        <v>2201071</v>
      </c>
      <c r="F424" t="s">
        <v>433</v>
      </c>
      <c r="G424">
        <v>2</v>
      </c>
      <c r="H424" t="s">
        <v>1</v>
      </c>
      <c r="I424" t="s">
        <v>2</v>
      </c>
      <c r="J424" t="s">
        <v>3</v>
      </c>
      <c r="K424" t="s">
        <v>48</v>
      </c>
      <c r="L424" s="1">
        <v>85132430926.929993</v>
      </c>
      <c r="M424" s="1">
        <v>190857294.16</v>
      </c>
      <c r="N424">
        <v>0</v>
      </c>
      <c r="O424" s="1">
        <v>4975395762.4300003</v>
      </c>
      <c r="P424" s="1">
        <v>4902359694</v>
      </c>
      <c r="Q424">
        <v>0</v>
      </c>
      <c r="R424" s="1">
        <v>85396324289.520004</v>
      </c>
      <c r="S424" s="1">
        <v>15519545125.690001</v>
      </c>
      <c r="T424" s="1">
        <v>14787123178</v>
      </c>
      <c r="U424" s="1">
        <v>14771894752</v>
      </c>
      <c r="V424" s="1">
        <v>14771894752</v>
      </c>
      <c r="W424" s="1">
        <v>69876779163.830002</v>
      </c>
    </row>
    <row r="425" spans="1:23" x14ac:dyDescent="0.35">
      <c r="A425">
        <v>22</v>
      </c>
      <c r="B425" t="s">
        <v>356</v>
      </c>
      <c r="C425">
        <v>2201</v>
      </c>
      <c r="D425" t="s">
        <v>357</v>
      </c>
      <c r="E425">
        <v>2201071</v>
      </c>
      <c r="F425" t="s">
        <v>433</v>
      </c>
      <c r="G425" t="s">
        <v>49</v>
      </c>
      <c r="H425" t="s">
        <v>1</v>
      </c>
      <c r="I425" t="s">
        <v>2</v>
      </c>
      <c r="J425" t="s">
        <v>3</v>
      </c>
      <c r="K425" t="s">
        <v>50</v>
      </c>
      <c r="L425" s="1">
        <v>85132430926.929993</v>
      </c>
      <c r="M425" s="1">
        <v>190857294.16</v>
      </c>
      <c r="N425">
        <v>0</v>
      </c>
      <c r="O425" s="1">
        <v>4975395762.4300003</v>
      </c>
      <c r="P425" s="1">
        <v>4902359694</v>
      </c>
      <c r="Q425">
        <v>0</v>
      </c>
      <c r="R425" s="1">
        <v>85396324289.520004</v>
      </c>
      <c r="S425" s="1">
        <v>15519545125.690001</v>
      </c>
      <c r="T425" s="1">
        <v>14787123178</v>
      </c>
      <c r="U425" s="1">
        <v>14771894752</v>
      </c>
      <c r="V425" s="1">
        <v>14771894752</v>
      </c>
      <c r="W425" s="1">
        <v>69876779163.830002</v>
      </c>
    </row>
    <row r="426" spans="1:23" x14ac:dyDescent="0.35">
      <c r="A426">
        <v>22</v>
      </c>
      <c r="B426" t="s">
        <v>356</v>
      </c>
      <c r="C426">
        <v>2201</v>
      </c>
      <c r="D426" t="s">
        <v>357</v>
      </c>
      <c r="E426">
        <v>2201071</v>
      </c>
      <c r="F426" t="s">
        <v>433</v>
      </c>
      <c r="G426" t="s">
        <v>51</v>
      </c>
      <c r="H426" t="s">
        <v>1</v>
      </c>
      <c r="I426" t="s">
        <v>2</v>
      </c>
      <c r="J426" t="s">
        <v>3</v>
      </c>
      <c r="K426" t="s">
        <v>52</v>
      </c>
      <c r="L426" s="1">
        <v>84089347351.240005</v>
      </c>
      <c r="M426" s="1">
        <v>65440234.159999996</v>
      </c>
      <c r="N426">
        <v>0</v>
      </c>
      <c r="O426" s="1">
        <v>4810608425</v>
      </c>
      <c r="P426" s="1">
        <v>4810608425</v>
      </c>
      <c r="Q426">
        <v>0</v>
      </c>
      <c r="R426" s="1">
        <v>84154787585.399994</v>
      </c>
      <c r="S426" s="1">
        <v>14498886490</v>
      </c>
      <c r="T426" s="1">
        <v>14498886490</v>
      </c>
      <c r="U426" s="1">
        <v>14498886490</v>
      </c>
      <c r="V426" s="1">
        <v>14498886490</v>
      </c>
      <c r="W426" s="1">
        <v>69655901095.399994</v>
      </c>
    </row>
    <row r="427" spans="1:23" x14ac:dyDescent="0.35">
      <c r="A427">
        <v>22</v>
      </c>
      <c r="B427" t="s">
        <v>356</v>
      </c>
      <c r="C427">
        <v>2201</v>
      </c>
      <c r="D427" t="s">
        <v>357</v>
      </c>
      <c r="E427">
        <v>2201071</v>
      </c>
      <c r="F427" t="s">
        <v>433</v>
      </c>
      <c r="G427" t="s">
        <v>53</v>
      </c>
      <c r="H427" t="s">
        <v>1</v>
      </c>
      <c r="I427" t="s">
        <v>2</v>
      </c>
      <c r="J427" t="s">
        <v>3</v>
      </c>
      <c r="K427" t="s">
        <v>54</v>
      </c>
      <c r="L427" s="1">
        <v>84089347351.240005</v>
      </c>
      <c r="M427" s="1">
        <v>65440234.159999996</v>
      </c>
      <c r="N427">
        <v>0</v>
      </c>
      <c r="O427" s="1">
        <v>4810608425</v>
      </c>
      <c r="P427" s="1">
        <v>4810608425</v>
      </c>
      <c r="Q427">
        <v>0</v>
      </c>
      <c r="R427" s="1">
        <v>84154787585.399994</v>
      </c>
      <c r="S427" s="1">
        <v>14498886490</v>
      </c>
      <c r="T427" s="1">
        <v>14498886490</v>
      </c>
      <c r="U427" s="1">
        <v>14498886490</v>
      </c>
      <c r="V427" s="1">
        <v>14498886490</v>
      </c>
      <c r="W427" s="1">
        <v>69655901095.399994</v>
      </c>
    </row>
    <row r="428" spans="1:23" x14ac:dyDescent="0.35">
      <c r="A428">
        <v>22</v>
      </c>
      <c r="B428" t="s">
        <v>356</v>
      </c>
      <c r="C428">
        <v>2201</v>
      </c>
      <c r="D428" t="s">
        <v>357</v>
      </c>
      <c r="E428">
        <v>2201071</v>
      </c>
      <c r="F428" t="s">
        <v>433</v>
      </c>
      <c r="G428" t="s">
        <v>55</v>
      </c>
      <c r="H428" t="s">
        <v>1</v>
      </c>
      <c r="I428" t="s">
        <v>2</v>
      </c>
      <c r="J428" t="s">
        <v>3</v>
      </c>
      <c r="K428" t="s">
        <v>56</v>
      </c>
      <c r="L428" s="1">
        <v>55104866119.489998</v>
      </c>
      <c r="M428" s="1">
        <v>65440234.159999996</v>
      </c>
      <c r="N428">
        <v>0</v>
      </c>
      <c r="O428">
        <v>0</v>
      </c>
      <c r="P428">
        <v>0</v>
      </c>
      <c r="Q428">
        <v>0</v>
      </c>
      <c r="R428" s="1">
        <v>55170306353.650002</v>
      </c>
      <c r="S428" s="1">
        <v>10323793858</v>
      </c>
      <c r="T428" s="1">
        <v>10323793858</v>
      </c>
      <c r="U428" s="1">
        <v>10323793858</v>
      </c>
      <c r="V428" s="1">
        <v>10323793858</v>
      </c>
      <c r="W428" s="1">
        <v>44846512495.650002</v>
      </c>
    </row>
    <row r="429" spans="1:23" x14ac:dyDescent="0.35">
      <c r="A429">
        <v>22</v>
      </c>
      <c r="B429" t="s">
        <v>356</v>
      </c>
      <c r="C429">
        <v>2201</v>
      </c>
      <c r="D429" t="s">
        <v>357</v>
      </c>
      <c r="E429">
        <v>2201071</v>
      </c>
      <c r="F429" t="s">
        <v>433</v>
      </c>
      <c r="G429" t="s">
        <v>57</v>
      </c>
      <c r="H429" t="s">
        <v>1</v>
      </c>
      <c r="I429" t="s">
        <v>2</v>
      </c>
      <c r="J429" t="s">
        <v>3</v>
      </c>
      <c r="K429" t="s">
        <v>58</v>
      </c>
      <c r="L429" s="1">
        <v>52958447475.080002</v>
      </c>
      <c r="M429" s="1">
        <v>65440234.159999996</v>
      </c>
      <c r="N429">
        <v>0</v>
      </c>
      <c r="O429">
        <v>0</v>
      </c>
      <c r="P429">
        <v>0</v>
      </c>
      <c r="Q429">
        <v>0</v>
      </c>
      <c r="R429" s="1">
        <v>53023887709.239998</v>
      </c>
      <c r="S429" s="1">
        <v>9814209317</v>
      </c>
      <c r="T429" s="1">
        <v>9814209317</v>
      </c>
      <c r="U429" s="1">
        <v>9814209317</v>
      </c>
      <c r="V429" s="1">
        <v>9814209317</v>
      </c>
      <c r="W429" s="1">
        <v>43209678392.239998</v>
      </c>
    </row>
    <row r="430" spans="1:23" x14ac:dyDescent="0.35">
      <c r="A430">
        <v>22</v>
      </c>
      <c r="B430" t="s">
        <v>356</v>
      </c>
      <c r="C430">
        <v>2201</v>
      </c>
      <c r="D430" t="s">
        <v>357</v>
      </c>
      <c r="E430">
        <v>2201071</v>
      </c>
      <c r="F430" t="s">
        <v>433</v>
      </c>
      <c r="G430" t="s">
        <v>59</v>
      </c>
      <c r="H430" t="s">
        <v>1</v>
      </c>
      <c r="I430" t="s">
        <v>2</v>
      </c>
      <c r="J430" t="s">
        <v>3</v>
      </c>
      <c r="K430" t="s">
        <v>60</v>
      </c>
      <c r="L430" s="1">
        <v>41337591022.610001</v>
      </c>
      <c r="M430" s="1">
        <v>65440234.159999996</v>
      </c>
      <c r="N430">
        <v>0</v>
      </c>
      <c r="O430">
        <v>0</v>
      </c>
      <c r="P430">
        <v>0</v>
      </c>
      <c r="Q430">
        <v>0</v>
      </c>
      <c r="R430" s="1">
        <v>41403031256.769997</v>
      </c>
      <c r="S430" s="1">
        <v>9460608906</v>
      </c>
      <c r="T430" s="1">
        <v>9460608906</v>
      </c>
      <c r="U430" s="1">
        <v>9460608906</v>
      </c>
      <c r="V430" s="1">
        <v>9460608906</v>
      </c>
      <c r="W430" s="1">
        <v>31942422350.77</v>
      </c>
    </row>
    <row r="431" spans="1:23" x14ac:dyDescent="0.35">
      <c r="A431">
        <v>22</v>
      </c>
      <c r="B431" t="s">
        <v>356</v>
      </c>
      <c r="C431">
        <v>2201</v>
      </c>
      <c r="D431" t="s">
        <v>357</v>
      </c>
      <c r="E431">
        <v>2201071</v>
      </c>
      <c r="F431" t="s">
        <v>433</v>
      </c>
      <c r="G431" t="s">
        <v>434</v>
      </c>
      <c r="H431">
        <v>100</v>
      </c>
      <c r="I431" t="s">
        <v>362</v>
      </c>
      <c r="J431">
        <v>162</v>
      </c>
      <c r="K431" t="s">
        <v>435</v>
      </c>
      <c r="L431" s="1">
        <v>33365250514.610001</v>
      </c>
      <c r="M431">
        <v>0</v>
      </c>
      <c r="N431">
        <v>0</v>
      </c>
      <c r="O431">
        <v>0</v>
      </c>
      <c r="P431">
        <v>0</v>
      </c>
      <c r="Q431">
        <v>0</v>
      </c>
      <c r="R431" s="1">
        <v>33365250514.610001</v>
      </c>
      <c r="S431" s="1">
        <v>7737601506</v>
      </c>
      <c r="T431" s="1">
        <v>7737601506</v>
      </c>
      <c r="U431" s="1">
        <v>7737601506</v>
      </c>
      <c r="V431" s="1">
        <v>7737601506</v>
      </c>
      <c r="W431" s="1">
        <v>25627649008.610001</v>
      </c>
    </row>
    <row r="432" spans="1:23" x14ac:dyDescent="0.35">
      <c r="A432">
        <v>22</v>
      </c>
      <c r="B432" t="s">
        <v>356</v>
      </c>
      <c r="C432">
        <v>2201</v>
      </c>
      <c r="D432" t="s">
        <v>357</v>
      </c>
      <c r="E432">
        <v>2201071</v>
      </c>
      <c r="F432" t="s">
        <v>433</v>
      </c>
      <c r="G432" t="s">
        <v>436</v>
      </c>
      <c r="H432">
        <v>140</v>
      </c>
      <c r="I432" t="s">
        <v>437</v>
      </c>
      <c r="J432">
        <v>163</v>
      </c>
      <c r="K432" t="s">
        <v>438</v>
      </c>
      <c r="L432" s="1">
        <v>1000000</v>
      </c>
      <c r="M432">
        <v>0</v>
      </c>
      <c r="N432">
        <v>0</v>
      </c>
      <c r="O432">
        <v>0</v>
      </c>
      <c r="P432">
        <v>0</v>
      </c>
      <c r="Q432">
        <v>0</v>
      </c>
      <c r="R432" s="1">
        <v>1000000</v>
      </c>
      <c r="S432">
        <v>0</v>
      </c>
      <c r="T432">
        <v>0</v>
      </c>
      <c r="U432">
        <v>0</v>
      </c>
      <c r="V432">
        <v>0</v>
      </c>
      <c r="W432" s="1">
        <v>1000000</v>
      </c>
    </row>
    <row r="433" spans="1:23" x14ac:dyDescent="0.35">
      <c r="A433">
        <v>22</v>
      </c>
      <c r="B433" t="s">
        <v>356</v>
      </c>
      <c r="C433">
        <v>2201</v>
      </c>
      <c r="D433" t="s">
        <v>357</v>
      </c>
      <c r="E433">
        <v>2201071</v>
      </c>
      <c r="F433" t="s">
        <v>433</v>
      </c>
      <c r="G433" t="s">
        <v>439</v>
      </c>
      <c r="H433">
        <v>303</v>
      </c>
      <c r="I433" t="s">
        <v>440</v>
      </c>
      <c r="J433">
        <v>494</v>
      </c>
      <c r="K433" t="s">
        <v>435</v>
      </c>
      <c r="L433">
        <v>0</v>
      </c>
      <c r="M433" s="1">
        <v>2711814.16</v>
      </c>
      <c r="N433">
        <v>0</v>
      </c>
      <c r="O433">
        <v>0</v>
      </c>
      <c r="P433">
        <v>0</v>
      </c>
      <c r="Q433">
        <v>0</v>
      </c>
      <c r="R433" s="1">
        <v>2711814.16</v>
      </c>
      <c r="S433">
        <v>0</v>
      </c>
      <c r="T433">
        <v>0</v>
      </c>
      <c r="U433">
        <v>0</v>
      </c>
      <c r="V433">
        <v>0</v>
      </c>
      <c r="W433" s="1">
        <v>2711814.16</v>
      </c>
    </row>
    <row r="434" spans="1:23" x14ac:dyDescent="0.35">
      <c r="A434">
        <v>22</v>
      </c>
      <c r="B434" t="s">
        <v>356</v>
      </c>
      <c r="C434">
        <v>2201</v>
      </c>
      <c r="D434" t="s">
        <v>357</v>
      </c>
      <c r="E434">
        <v>2201071</v>
      </c>
      <c r="F434" t="s">
        <v>433</v>
      </c>
      <c r="G434" t="s">
        <v>441</v>
      </c>
      <c r="H434">
        <v>306</v>
      </c>
      <c r="I434" t="s">
        <v>442</v>
      </c>
      <c r="J434">
        <v>495</v>
      </c>
      <c r="K434" t="s">
        <v>435</v>
      </c>
      <c r="L434">
        <v>0</v>
      </c>
      <c r="M434" s="1">
        <v>57448805</v>
      </c>
      <c r="N434">
        <v>0</v>
      </c>
      <c r="O434">
        <v>0</v>
      </c>
      <c r="P434">
        <v>0</v>
      </c>
      <c r="Q434">
        <v>0</v>
      </c>
      <c r="R434" s="1">
        <v>57448805</v>
      </c>
      <c r="S434">
        <v>0</v>
      </c>
      <c r="T434">
        <v>0</v>
      </c>
      <c r="U434">
        <v>0</v>
      </c>
      <c r="V434">
        <v>0</v>
      </c>
      <c r="W434" s="1">
        <v>57448805</v>
      </c>
    </row>
    <row r="435" spans="1:23" x14ac:dyDescent="0.35">
      <c r="A435">
        <v>22</v>
      </c>
      <c r="B435" t="s">
        <v>356</v>
      </c>
      <c r="C435">
        <v>2201</v>
      </c>
      <c r="D435" t="s">
        <v>357</v>
      </c>
      <c r="E435">
        <v>2201071</v>
      </c>
      <c r="F435" t="s">
        <v>433</v>
      </c>
      <c r="G435" t="s">
        <v>443</v>
      </c>
      <c r="H435">
        <v>309</v>
      </c>
      <c r="I435" t="s">
        <v>444</v>
      </c>
      <c r="J435">
        <v>501</v>
      </c>
      <c r="K435" t="s">
        <v>435</v>
      </c>
      <c r="L435">
        <v>0</v>
      </c>
      <c r="M435" s="1">
        <v>5279615</v>
      </c>
      <c r="N435">
        <v>0</v>
      </c>
      <c r="O435">
        <v>0</v>
      </c>
      <c r="P435">
        <v>0</v>
      </c>
      <c r="Q435">
        <v>0</v>
      </c>
      <c r="R435" s="1">
        <v>5279615</v>
      </c>
      <c r="S435">
        <v>0</v>
      </c>
      <c r="T435">
        <v>0</v>
      </c>
      <c r="U435">
        <v>0</v>
      </c>
      <c r="V435">
        <v>0</v>
      </c>
      <c r="W435" s="1">
        <v>5279615</v>
      </c>
    </row>
    <row r="436" spans="1:23" x14ac:dyDescent="0.35">
      <c r="A436">
        <v>22</v>
      </c>
      <c r="B436" t="s">
        <v>356</v>
      </c>
      <c r="C436">
        <v>2201</v>
      </c>
      <c r="D436" t="s">
        <v>357</v>
      </c>
      <c r="E436">
        <v>2201071</v>
      </c>
      <c r="F436" t="s">
        <v>433</v>
      </c>
      <c r="G436" t="s">
        <v>445</v>
      </c>
      <c r="H436">
        <v>100</v>
      </c>
      <c r="I436" t="s">
        <v>362</v>
      </c>
      <c r="J436">
        <v>164</v>
      </c>
      <c r="K436" t="s">
        <v>446</v>
      </c>
      <c r="L436" s="1">
        <v>3332362296.8600001</v>
      </c>
      <c r="M436">
        <v>0</v>
      </c>
      <c r="N436">
        <v>0</v>
      </c>
      <c r="O436">
        <v>0</v>
      </c>
      <c r="P436">
        <v>0</v>
      </c>
      <c r="Q436">
        <v>0</v>
      </c>
      <c r="R436" s="1">
        <v>3332362296.8600001</v>
      </c>
      <c r="S436" s="1">
        <v>745683307</v>
      </c>
      <c r="T436" s="1">
        <v>745683307</v>
      </c>
      <c r="U436" s="1">
        <v>745683307</v>
      </c>
      <c r="V436" s="1">
        <v>745683307</v>
      </c>
      <c r="W436" s="1">
        <v>2586678989.8600001</v>
      </c>
    </row>
    <row r="437" spans="1:23" x14ac:dyDescent="0.35">
      <c r="A437">
        <v>22</v>
      </c>
      <c r="B437" t="s">
        <v>356</v>
      </c>
      <c r="C437">
        <v>2201</v>
      </c>
      <c r="D437" t="s">
        <v>357</v>
      </c>
      <c r="E437">
        <v>2201071</v>
      </c>
      <c r="F437" t="s">
        <v>433</v>
      </c>
      <c r="G437" t="s">
        <v>447</v>
      </c>
      <c r="H437">
        <v>100</v>
      </c>
      <c r="I437" t="s">
        <v>362</v>
      </c>
      <c r="J437">
        <v>165</v>
      </c>
      <c r="K437" t="s">
        <v>448</v>
      </c>
      <c r="L437" s="1">
        <v>4111666528.5100002</v>
      </c>
      <c r="M437">
        <v>0</v>
      </c>
      <c r="N437">
        <v>0</v>
      </c>
      <c r="O437">
        <v>0</v>
      </c>
      <c r="P437">
        <v>0</v>
      </c>
      <c r="Q437">
        <v>0</v>
      </c>
      <c r="R437" s="1">
        <v>4111666528.5100002</v>
      </c>
      <c r="S437" s="1">
        <v>855992832</v>
      </c>
      <c r="T437" s="1">
        <v>855992832</v>
      </c>
      <c r="U437" s="1">
        <v>855992832</v>
      </c>
      <c r="V437" s="1">
        <v>855992832</v>
      </c>
      <c r="W437" s="1">
        <v>3255673696.5100002</v>
      </c>
    </row>
    <row r="438" spans="1:23" x14ac:dyDescent="0.35">
      <c r="A438">
        <v>22</v>
      </c>
      <c r="B438" t="s">
        <v>356</v>
      </c>
      <c r="C438">
        <v>2201</v>
      </c>
      <c r="D438" t="s">
        <v>357</v>
      </c>
      <c r="E438">
        <v>2201071</v>
      </c>
      <c r="F438" t="s">
        <v>433</v>
      </c>
      <c r="G438" t="s">
        <v>449</v>
      </c>
      <c r="H438">
        <v>100</v>
      </c>
      <c r="I438" t="s">
        <v>362</v>
      </c>
      <c r="J438">
        <v>166</v>
      </c>
      <c r="K438" t="s">
        <v>450</v>
      </c>
      <c r="L438" s="1">
        <v>527311682.63</v>
      </c>
      <c r="M438">
        <v>0</v>
      </c>
      <c r="N438">
        <v>0</v>
      </c>
      <c r="O438">
        <v>0</v>
      </c>
      <c r="P438">
        <v>0</v>
      </c>
      <c r="Q438">
        <v>0</v>
      </c>
      <c r="R438" s="1">
        <v>527311682.63</v>
      </c>
      <c r="S438" s="1">
        <v>121331261</v>
      </c>
      <c r="T438" s="1">
        <v>121331261</v>
      </c>
      <c r="U438" s="1">
        <v>121331261</v>
      </c>
      <c r="V438" s="1">
        <v>121331261</v>
      </c>
      <c r="W438" s="1">
        <v>405980421.63</v>
      </c>
    </row>
    <row r="439" spans="1:23" x14ac:dyDescent="0.35">
      <c r="A439">
        <v>22</v>
      </c>
      <c r="B439" t="s">
        <v>356</v>
      </c>
      <c r="C439">
        <v>2201</v>
      </c>
      <c r="D439" t="s">
        <v>357</v>
      </c>
      <c r="E439">
        <v>2201071</v>
      </c>
      <c r="F439" t="s">
        <v>433</v>
      </c>
      <c r="G439" t="s">
        <v>451</v>
      </c>
      <c r="H439" t="s">
        <v>1</v>
      </c>
      <c r="I439" t="s">
        <v>2</v>
      </c>
      <c r="J439" t="s">
        <v>3</v>
      </c>
      <c r="K439" t="s">
        <v>452</v>
      </c>
      <c r="L439" s="1">
        <v>1330492179.8299999</v>
      </c>
      <c r="M439">
        <v>0</v>
      </c>
      <c r="N439">
        <v>0</v>
      </c>
      <c r="O439">
        <v>0</v>
      </c>
      <c r="P439">
        <v>0</v>
      </c>
      <c r="Q439">
        <v>0</v>
      </c>
      <c r="R439" s="1">
        <v>1330492179.8299999</v>
      </c>
      <c r="S439" s="1">
        <v>162296753</v>
      </c>
      <c r="T439" s="1">
        <v>162296753</v>
      </c>
      <c r="U439" s="1">
        <v>162296753</v>
      </c>
      <c r="V439" s="1">
        <v>162296753</v>
      </c>
      <c r="W439" s="1">
        <v>1168195426.8299999</v>
      </c>
    </row>
    <row r="440" spans="1:23" x14ac:dyDescent="0.35">
      <c r="A440">
        <v>22</v>
      </c>
      <c r="B440" t="s">
        <v>356</v>
      </c>
      <c r="C440">
        <v>2201</v>
      </c>
      <c r="D440" t="s">
        <v>357</v>
      </c>
      <c r="E440">
        <v>2201071</v>
      </c>
      <c r="F440" t="s">
        <v>433</v>
      </c>
      <c r="G440" t="s">
        <v>453</v>
      </c>
      <c r="H440">
        <v>100</v>
      </c>
      <c r="I440" t="s">
        <v>362</v>
      </c>
      <c r="J440">
        <v>169</v>
      </c>
      <c r="K440" t="s">
        <v>454</v>
      </c>
      <c r="L440" s="1">
        <v>394428357.60000002</v>
      </c>
      <c r="M440">
        <v>0</v>
      </c>
      <c r="N440">
        <v>0</v>
      </c>
      <c r="O440">
        <v>0</v>
      </c>
      <c r="P440">
        <v>0</v>
      </c>
      <c r="Q440">
        <v>0</v>
      </c>
      <c r="R440" s="1">
        <v>394428357.60000002</v>
      </c>
      <c r="S440" s="1">
        <v>42265662</v>
      </c>
      <c r="T440" s="1">
        <v>42265662</v>
      </c>
      <c r="U440" s="1">
        <v>42265662</v>
      </c>
      <c r="V440" s="1">
        <v>42265662</v>
      </c>
      <c r="W440" s="1">
        <v>352162695.60000002</v>
      </c>
    </row>
    <row r="441" spans="1:23" x14ac:dyDescent="0.35">
      <c r="A441">
        <v>22</v>
      </c>
      <c r="B441" t="s">
        <v>356</v>
      </c>
      <c r="C441">
        <v>2201</v>
      </c>
      <c r="D441" t="s">
        <v>357</v>
      </c>
      <c r="E441">
        <v>2201071</v>
      </c>
      <c r="F441" t="s">
        <v>433</v>
      </c>
      <c r="G441" t="s">
        <v>455</v>
      </c>
      <c r="H441">
        <v>100</v>
      </c>
      <c r="I441" t="s">
        <v>362</v>
      </c>
      <c r="J441">
        <v>170</v>
      </c>
      <c r="K441" t="s">
        <v>456</v>
      </c>
      <c r="L441" s="1">
        <v>936063822.23000002</v>
      </c>
      <c r="M441">
        <v>0</v>
      </c>
      <c r="N441">
        <v>0</v>
      </c>
      <c r="O441">
        <v>0</v>
      </c>
      <c r="P441">
        <v>0</v>
      </c>
      <c r="Q441">
        <v>0</v>
      </c>
      <c r="R441" s="1">
        <v>936063822.23000002</v>
      </c>
      <c r="S441" s="1">
        <v>120031091</v>
      </c>
      <c r="T441" s="1">
        <v>120031091</v>
      </c>
      <c r="U441" s="1">
        <v>120031091</v>
      </c>
      <c r="V441" s="1">
        <v>120031091</v>
      </c>
      <c r="W441" s="1">
        <v>816032731.23000002</v>
      </c>
    </row>
    <row r="442" spans="1:23" x14ac:dyDescent="0.35">
      <c r="A442">
        <v>22</v>
      </c>
      <c r="B442" t="s">
        <v>356</v>
      </c>
      <c r="C442">
        <v>2201</v>
      </c>
      <c r="D442" t="s">
        <v>357</v>
      </c>
      <c r="E442">
        <v>2201071</v>
      </c>
      <c r="F442" t="s">
        <v>433</v>
      </c>
      <c r="G442" t="s">
        <v>66</v>
      </c>
      <c r="H442" t="s">
        <v>1</v>
      </c>
      <c r="I442" t="s">
        <v>2</v>
      </c>
      <c r="J442" t="s">
        <v>3</v>
      </c>
      <c r="K442" t="s">
        <v>67</v>
      </c>
      <c r="L442" s="1">
        <v>84669295.430000007</v>
      </c>
      <c r="M442">
        <v>0</v>
      </c>
      <c r="N442">
        <v>0</v>
      </c>
      <c r="O442">
        <v>0</v>
      </c>
      <c r="P442">
        <v>0</v>
      </c>
      <c r="Q442">
        <v>0</v>
      </c>
      <c r="R442" s="1">
        <v>84669295.430000007</v>
      </c>
      <c r="S442" s="1">
        <v>23015033</v>
      </c>
      <c r="T442" s="1">
        <v>23015033</v>
      </c>
      <c r="U442" s="1">
        <v>23015033</v>
      </c>
      <c r="V442" s="1">
        <v>23015033</v>
      </c>
      <c r="W442" s="1">
        <v>61654262.43</v>
      </c>
    </row>
    <row r="443" spans="1:23" x14ac:dyDescent="0.35">
      <c r="A443">
        <v>22</v>
      </c>
      <c r="B443" t="s">
        <v>356</v>
      </c>
      <c r="C443">
        <v>2201</v>
      </c>
      <c r="D443" t="s">
        <v>357</v>
      </c>
      <c r="E443">
        <v>2201071</v>
      </c>
      <c r="F443" t="s">
        <v>433</v>
      </c>
      <c r="G443" t="s">
        <v>457</v>
      </c>
      <c r="H443">
        <v>100</v>
      </c>
      <c r="I443" t="s">
        <v>362</v>
      </c>
      <c r="J443">
        <v>172</v>
      </c>
      <c r="K443" t="s">
        <v>458</v>
      </c>
      <c r="L443" s="1">
        <v>11422391.98</v>
      </c>
      <c r="M443">
        <v>0</v>
      </c>
      <c r="N443">
        <v>0</v>
      </c>
      <c r="O443">
        <v>0</v>
      </c>
      <c r="P443">
        <v>0</v>
      </c>
      <c r="Q443">
        <v>0</v>
      </c>
      <c r="R443" s="1">
        <v>11422391.98</v>
      </c>
      <c r="S443" s="1">
        <v>2348478</v>
      </c>
      <c r="T443" s="1">
        <v>2348478</v>
      </c>
      <c r="U443" s="1">
        <v>2348478</v>
      </c>
      <c r="V443" s="1">
        <v>2348478</v>
      </c>
      <c r="W443" s="1">
        <v>9073913.9800000004</v>
      </c>
    </row>
    <row r="444" spans="1:23" x14ac:dyDescent="0.35">
      <c r="A444">
        <v>22</v>
      </c>
      <c r="B444" t="s">
        <v>356</v>
      </c>
      <c r="C444">
        <v>2201</v>
      </c>
      <c r="D444" t="s">
        <v>357</v>
      </c>
      <c r="E444">
        <v>2201071</v>
      </c>
      <c r="F444" t="s">
        <v>433</v>
      </c>
      <c r="G444" t="s">
        <v>459</v>
      </c>
      <c r="H444">
        <v>100</v>
      </c>
      <c r="I444" t="s">
        <v>362</v>
      </c>
      <c r="J444">
        <v>173</v>
      </c>
      <c r="K444" t="s">
        <v>460</v>
      </c>
      <c r="L444" s="1">
        <v>37701</v>
      </c>
      <c r="M444">
        <v>0</v>
      </c>
      <c r="N444">
        <v>0</v>
      </c>
      <c r="O444">
        <v>0</v>
      </c>
      <c r="P444">
        <v>0</v>
      </c>
      <c r="Q444">
        <v>0</v>
      </c>
      <c r="R444" s="1">
        <v>37701</v>
      </c>
      <c r="S444" s="1">
        <v>6063</v>
      </c>
      <c r="T444" s="1">
        <v>6063</v>
      </c>
      <c r="U444" s="1">
        <v>6063</v>
      </c>
      <c r="V444" s="1">
        <v>6063</v>
      </c>
      <c r="W444" s="1">
        <v>31638</v>
      </c>
    </row>
    <row r="445" spans="1:23" x14ac:dyDescent="0.35">
      <c r="A445">
        <v>22</v>
      </c>
      <c r="B445" t="s">
        <v>356</v>
      </c>
      <c r="C445">
        <v>2201</v>
      </c>
      <c r="D445" t="s">
        <v>357</v>
      </c>
      <c r="E445">
        <v>2201071</v>
      </c>
      <c r="F445" t="s">
        <v>433</v>
      </c>
      <c r="G445" t="s">
        <v>461</v>
      </c>
      <c r="H445">
        <v>100</v>
      </c>
      <c r="I445" t="s">
        <v>362</v>
      </c>
      <c r="J445">
        <v>174</v>
      </c>
      <c r="K445" t="s">
        <v>462</v>
      </c>
      <c r="L445" s="1">
        <v>73209202.450000003</v>
      </c>
      <c r="M445">
        <v>0</v>
      </c>
      <c r="N445">
        <v>0</v>
      </c>
      <c r="O445">
        <v>0</v>
      </c>
      <c r="P445">
        <v>0</v>
      </c>
      <c r="Q445">
        <v>0</v>
      </c>
      <c r="R445" s="1">
        <v>73209202.450000003</v>
      </c>
      <c r="S445" s="1">
        <v>20660492</v>
      </c>
      <c r="T445" s="1">
        <v>20660492</v>
      </c>
      <c r="U445" s="1">
        <v>20660492</v>
      </c>
      <c r="V445" s="1">
        <v>20660492</v>
      </c>
      <c r="W445" s="1">
        <v>52548710.450000003</v>
      </c>
    </row>
    <row r="446" spans="1:23" x14ac:dyDescent="0.35">
      <c r="A446">
        <v>22</v>
      </c>
      <c r="B446" t="s">
        <v>356</v>
      </c>
      <c r="C446">
        <v>2201</v>
      </c>
      <c r="D446" t="s">
        <v>357</v>
      </c>
      <c r="E446">
        <v>2201071</v>
      </c>
      <c r="F446" t="s">
        <v>433</v>
      </c>
      <c r="G446" t="s">
        <v>70</v>
      </c>
      <c r="H446" t="s">
        <v>1</v>
      </c>
      <c r="I446" t="s">
        <v>2</v>
      </c>
      <c r="J446" t="s">
        <v>3</v>
      </c>
      <c r="K446" t="s">
        <v>71</v>
      </c>
      <c r="L446" s="1">
        <v>148142620.93000001</v>
      </c>
      <c r="M446">
        <v>0</v>
      </c>
      <c r="N446">
        <v>0</v>
      </c>
      <c r="O446">
        <v>0</v>
      </c>
      <c r="P446">
        <v>0</v>
      </c>
      <c r="Q446">
        <v>0</v>
      </c>
      <c r="R446" s="1">
        <v>148142620.93000001</v>
      </c>
      <c r="S446" s="1">
        <v>52282800</v>
      </c>
      <c r="T446" s="1">
        <v>52282800</v>
      </c>
      <c r="U446" s="1">
        <v>52282800</v>
      </c>
      <c r="V446" s="1">
        <v>52282800</v>
      </c>
      <c r="W446" s="1">
        <v>95859820.930000007</v>
      </c>
    </row>
    <row r="447" spans="1:23" x14ac:dyDescent="0.35">
      <c r="A447">
        <v>22</v>
      </c>
      <c r="B447" t="s">
        <v>356</v>
      </c>
      <c r="C447">
        <v>2201</v>
      </c>
      <c r="D447" t="s">
        <v>357</v>
      </c>
      <c r="E447">
        <v>2201071</v>
      </c>
      <c r="F447" t="s">
        <v>433</v>
      </c>
      <c r="G447" t="s">
        <v>463</v>
      </c>
      <c r="H447">
        <v>100</v>
      </c>
      <c r="I447" t="s">
        <v>362</v>
      </c>
      <c r="J447">
        <v>176</v>
      </c>
      <c r="K447" t="s">
        <v>464</v>
      </c>
      <c r="L447" s="1">
        <v>18057152.02</v>
      </c>
      <c r="M447">
        <v>0</v>
      </c>
      <c r="N447">
        <v>0</v>
      </c>
      <c r="O447">
        <v>0</v>
      </c>
      <c r="P447">
        <v>0</v>
      </c>
      <c r="Q447">
        <v>0</v>
      </c>
      <c r="R447" s="1">
        <v>18057152.02</v>
      </c>
      <c r="S447" s="1">
        <v>4336200</v>
      </c>
      <c r="T447" s="1">
        <v>4336200</v>
      </c>
      <c r="U447" s="1">
        <v>4336200</v>
      </c>
      <c r="V447" s="1">
        <v>4336200</v>
      </c>
      <c r="W447" s="1">
        <v>13720952.02</v>
      </c>
    </row>
    <row r="448" spans="1:23" x14ac:dyDescent="0.35">
      <c r="A448">
        <v>22</v>
      </c>
      <c r="B448" t="s">
        <v>356</v>
      </c>
      <c r="C448">
        <v>2201</v>
      </c>
      <c r="D448" t="s">
        <v>357</v>
      </c>
      <c r="E448">
        <v>2201071</v>
      </c>
      <c r="F448" t="s">
        <v>433</v>
      </c>
      <c r="G448" t="s">
        <v>465</v>
      </c>
      <c r="H448">
        <v>100</v>
      </c>
      <c r="I448" t="s">
        <v>362</v>
      </c>
      <c r="J448">
        <v>177</v>
      </c>
      <c r="K448" t="s">
        <v>466</v>
      </c>
      <c r="L448" s="1">
        <v>130085468.91</v>
      </c>
      <c r="M448">
        <v>0</v>
      </c>
      <c r="N448">
        <v>0</v>
      </c>
      <c r="O448">
        <v>0</v>
      </c>
      <c r="P448">
        <v>0</v>
      </c>
      <c r="Q448">
        <v>0</v>
      </c>
      <c r="R448" s="1">
        <v>130085468.91</v>
      </c>
      <c r="S448" s="1">
        <v>47946600</v>
      </c>
      <c r="T448" s="1">
        <v>47946600</v>
      </c>
      <c r="U448" s="1">
        <v>47946600</v>
      </c>
      <c r="V448" s="1">
        <v>47946600</v>
      </c>
      <c r="W448" s="1">
        <v>82138868.909999996</v>
      </c>
    </row>
    <row r="449" spans="1:23" x14ac:dyDescent="0.35">
      <c r="A449">
        <v>22</v>
      </c>
      <c r="B449" t="s">
        <v>356</v>
      </c>
      <c r="C449">
        <v>2201</v>
      </c>
      <c r="D449" t="s">
        <v>357</v>
      </c>
      <c r="E449">
        <v>2201071</v>
      </c>
      <c r="F449" t="s">
        <v>433</v>
      </c>
      <c r="G449" t="s">
        <v>74</v>
      </c>
      <c r="H449" t="s">
        <v>1</v>
      </c>
      <c r="I449" t="s">
        <v>2</v>
      </c>
      <c r="J449" t="s">
        <v>3</v>
      </c>
      <c r="K449" t="s">
        <v>75</v>
      </c>
      <c r="L449" s="1">
        <v>2346856631.3099999</v>
      </c>
      <c r="M449">
        <v>0</v>
      </c>
      <c r="N449">
        <v>0</v>
      </c>
      <c r="O449">
        <v>0</v>
      </c>
      <c r="P449">
        <v>0</v>
      </c>
      <c r="Q449">
        <v>0</v>
      </c>
      <c r="R449" s="1">
        <v>2346856631.3099999</v>
      </c>
      <c r="S449" s="1">
        <v>29890626</v>
      </c>
      <c r="T449" s="1">
        <v>29890626</v>
      </c>
      <c r="U449" s="1">
        <v>29890626</v>
      </c>
      <c r="V449" s="1">
        <v>29890626</v>
      </c>
      <c r="W449" s="1">
        <v>2316966005.3099999</v>
      </c>
    </row>
    <row r="450" spans="1:23" x14ac:dyDescent="0.35">
      <c r="A450">
        <v>22</v>
      </c>
      <c r="B450" t="s">
        <v>356</v>
      </c>
      <c r="C450">
        <v>2201</v>
      </c>
      <c r="D450" t="s">
        <v>357</v>
      </c>
      <c r="E450">
        <v>2201071</v>
      </c>
      <c r="F450" t="s">
        <v>433</v>
      </c>
      <c r="G450" t="s">
        <v>467</v>
      </c>
      <c r="H450">
        <v>100</v>
      </c>
      <c r="I450" t="s">
        <v>362</v>
      </c>
      <c r="J450">
        <v>180</v>
      </c>
      <c r="K450" t="s">
        <v>468</v>
      </c>
      <c r="L450" s="1">
        <v>1874308990.0599999</v>
      </c>
      <c r="M450">
        <v>0</v>
      </c>
      <c r="N450">
        <v>0</v>
      </c>
      <c r="O450">
        <v>0</v>
      </c>
      <c r="P450">
        <v>0</v>
      </c>
      <c r="Q450">
        <v>0</v>
      </c>
      <c r="R450" s="1">
        <v>1874308990.0599999</v>
      </c>
      <c r="S450" s="1">
        <v>25473635</v>
      </c>
      <c r="T450" s="1">
        <v>25473635</v>
      </c>
      <c r="U450" s="1">
        <v>25473635</v>
      </c>
      <c r="V450" s="1">
        <v>25473635</v>
      </c>
      <c r="W450" s="1">
        <v>1848835355.0599999</v>
      </c>
    </row>
    <row r="451" spans="1:23" x14ac:dyDescent="0.35">
      <c r="A451">
        <v>22</v>
      </c>
      <c r="B451" t="s">
        <v>356</v>
      </c>
      <c r="C451">
        <v>2201</v>
      </c>
      <c r="D451" t="s">
        <v>357</v>
      </c>
      <c r="E451">
        <v>2201071</v>
      </c>
      <c r="F451" t="s">
        <v>433</v>
      </c>
      <c r="G451" t="s">
        <v>469</v>
      </c>
      <c r="H451">
        <v>100</v>
      </c>
      <c r="I451" t="s">
        <v>362</v>
      </c>
      <c r="J451">
        <v>181</v>
      </c>
      <c r="K451" t="s">
        <v>470</v>
      </c>
      <c r="L451" s="1">
        <v>250936788.34</v>
      </c>
      <c r="M451">
        <v>0</v>
      </c>
      <c r="N451">
        <v>0</v>
      </c>
      <c r="O451">
        <v>0</v>
      </c>
      <c r="P451">
        <v>0</v>
      </c>
      <c r="Q451">
        <v>0</v>
      </c>
      <c r="R451" s="1">
        <v>250936788.34</v>
      </c>
      <c r="S451" s="1">
        <v>2188553</v>
      </c>
      <c r="T451" s="1">
        <v>2188553</v>
      </c>
      <c r="U451" s="1">
        <v>2188553</v>
      </c>
      <c r="V451" s="1">
        <v>2188553</v>
      </c>
      <c r="W451" s="1">
        <v>248748235.34</v>
      </c>
    </row>
    <row r="452" spans="1:23" x14ac:dyDescent="0.35">
      <c r="A452">
        <v>22</v>
      </c>
      <c r="B452" t="s">
        <v>356</v>
      </c>
      <c r="C452">
        <v>2201</v>
      </c>
      <c r="D452" t="s">
        <v>357</v>
      </c>
      <c r="E452">
        <v>2201071</v>
      </c>
      <c r="F452" t="s">
        <v>433</v>
      </c>
      <c r="G452" t="s">
        <v>471</v>
      </c>
      <c r="H452">
        <v>100</v>
      </c>
      <c r="I452" t="s">
        <v>362</v>
      </c>
      <c r="J452">
        <v>182</v>
      </c>
      <c r="K452" t="s">
        <v>472</v>
      </c>
      <c r="L452" s="1">
        <v>196671611.41</v>
      </c>
      <c r="M452">
        <v>0</v>
      </c>
      <c r="N452">
        <v>0</v>
      </c>
      <c r="O452">
        <v>0</v>
      </c>
      <c r="P452">
        <v>0</v>
      </c>
      <c r="Q452">
        <v>0</v>
      </c>
      <c r="R452" s="1">
        <v>196671611.41</v>
      </c>
      <c r="S452" s="1">
        <v>2228438</v>
      </c>
      <c r="T452" s="1">
        <v>2228438</v>
      </c>
      <c r="U452" s="1">
        <v>2228438</v>
      </c>
      <c r="V452" s="1">
        <v>2228438</v>
      </c>
      <c r="W452" s="1">
        <v>194443173.41</v>
      </c>
    </row>
    <row r="453" spans="1:23" x14ac:dyDescent="0.35">
      <c r="A453">
        <v>22</v>
      </c>
      <c r="B453" t="s">
        <v>356</v>
      </c>
      <c r="C453">
        <v>2201</v>
      </c>
      <c r="D453" t="s">
        <v>357</v>
      </c>
      <c r="E453">
        <v>2201071</v>
      </c>
      <c r="F453" t="s">
        <v>433</v>
      </c>
      <c r="G453" t="s">
        <v>473</v>
      </c>
      <c r="H453">
        <v>100</v>
      </c>
      <c r="I453" t="s">
        <v>362</v>
      </c>
      <c r="J453">
        <v>183</v>
      </c>
      <c r="K453" t="s">
        <v>474</v>
      </c>
      <c r="L453" s="1">
        <v>24939241.5</v>
      </c>
      <c r="M453">
        <v>0</v>
      </c>
      <c r="N453">
        <v>0</v>
      </c>
      <c r="O453">
        <v>0</v>
      </c>
      <c r="P453">
        <v>0</v>
      </c>
      <c r="Q453">
        <v>0</v>
      </c>
      <c r="R453" s="1">
        <v>24939241.5</v>
      </c>
      <c r="S453">
        <v>0</v>
      </c>
      <c r="T453">
        <v>0</v>
      </c>
      <c r="U453">
        <v>0</v>
      </c>
      <c r="V453">
        <v>0</v>
      </c>
      <c r="W453" s="1">
        <v>24939241.5</v>
      </c>
    </row>
    <row r="454" spans="1:23" x14ac:dyDescent="0.35">
      <c r="A454">
        <v>22</v>
      </c>
      <c r="B454" t="s">
        <v>356</v>
      </c>
      <c r="C454">
        <v>2201</v>
      </c>
      <c r="D454" t="s">
        <v>357</v>
      </c>
      <c r="E454">
        <v>2201071</v>
      </c>
      <c r="F454" t="s">
        <v>433</v>
      </c>
      <c r="G454" t="s">
        <v>79</v>
      </c>
      <c r="H454" t="s">
        <v>1</v>
      </c>
      <c r="I454" t="s">
        <v>2</v>
      </c>
      <c r="J454" t="s">
        <v>3</v>
      </c>
      <c r="K454" t="s">
        <v>80</v>
      </c>
      <c r="L454" s="1">
        <v>160828521.16999999</v>
      </c>
      <c r="M454">
        <v>0</v>
      </c>
      <c r="N454">
        <v>0</v>
      </c>
      <c r="O454">
        <v>0</v>
      </c>
      <c r="P454">
        <v>0</v>
      </c>
      <c r="Q454">
        <v>0</v>
      </c>
      <c r="R454" s="1">
        <v>160828521.16999999</v>
      </c>
      <c r="S454" s="1">
        <v>28626887</v>
      </c>
      <c r="T454" s="1">
        <v>28626887</v>
      </c>
      <c r="U454" s="1">
        <v>28626887</v>
      </c>
      <c r="V454" s="1">
        <v>28626887</v>
      </c>
      <c r="W454" s="1">
        <v>132201634.17</v>
      </c>
    </row>
    <row r="455" spans="1:23" x14ac:dyDescent="0.35">
      <c r="A455">
        <v>22</v>
      </c>
      <c r="B455" t="s">
        <v>356</v>
      </c>
      <c r="C455">
        <v>2201</v>
      </c>
      <c r="D455" t="s">
        <v>357</v>
      </c>
      <c r="E455">
        <v>2201071</v>
      </c>
      <c r="F455" t="s">
        <v>433</v>
      </c>
      <c r="G455" t="s">
        <v>475</v>
      </c>
      <c r="H455">
        <v>100</v>
      </c>
      <c r="I455" t="s">
        <v>362</v>
      </c>
      <c r="J455">
        <v>188</v>
      </c>
      <c r="K455" t="s">
        <v>476</v>
      </c>
      <c r="L455" s="1">
        <v>146227035.81</v>
      </c>
      <c r="M455">
        <v>0</v>
      </c>
      <c r="N455">
        <v>0</v>
      </c>
      <c r="O455">
        <v>0</v>
      </c>
      <c r="P455">
        <v>0</v>
      </c>
      <c r="Q455">
        <v>0</v>
      </c>
      <c r="R455" s="1">
        <v>146227035.81</v>
      </c>
      <c r="S455" s="1">
        <v>28626887</v>
      </c>
      <c r="T455" s="1">
        <v>28626887</v>
      </c>
      <c r="U455" s="1">
        <v>28626887</v>
      </c>
      <c r="V455" s="1">
        <v>28626887</v>
      </c>
      <c r="W455" s="1">
        <v>117600148.81</v>
      </c>
    </row>
    <row r="456" spans="1:23" x14ac:dyDescent="0.35">
      <c r="A456">
        <v>22</v>
      </c>
      <c r="B456" t="s">
        <v>356</v>
      </c>
      <c r="C456">
        <v>2201</v>
      </c>
      <c r="D456" t="s">
        <v>357</v>
      </c>
      <c r="E456">
        <v>2201071</v>
      </c>
      <c r="F456" t="s">
        <v>433</v>
      </c>
      <c r="G456" t="s">
        <v>477</v>
      </c>
      <c r="H456">
        <v>100</v>
      </c>
      <c r="I456" t="s">
        <v>362</v>
      </c>
      <c r="J456">
        <v>189</v>
      </c>
      <c r="K456" t="s">
        <v>478</v>
      </c>
      <c r="L456" s="1">
        <v>14601485.359999999</v>
      </c>
      <c r="M456">
        <v>0</v>
      </c>
      <c r="N456">
        <v>0</v>
      </c>
      <c r="O456">
        <v>0</v>
      </c>
      <c r="P456">
        <v>0</v>
      </c>
      <c r="Q456">
        <v>0</v>
      </c>
      <c r="R456" s="1">
        <v>14601485.359999999</v>
      </c>
      <c r="S456">
        <v>0</v>
      </c>
      <c r="T456">
        <v>0</v>
      </c>
      <c r="U456">
        <v>0</v>
      </c>
      <c r="V456">
        <v>0</v>
      </c>
      <c r="W456" s="1">
        <v>14601485.359999999</v>
      </c>
    </row>
    <row r="457" spans="1:23" x14ac:dyDescent="0.35">
      <c r="A457">
        <v>22</v>
      </c>
      <c r="B457" t="s">
        <v>356</v>
      </c>
      <c r="C457">
        <v>2201</v>
      </c>
      <c r="D457" t="s">
        <v>357</v>
      </c>
      <c r="E457">
        <v>2201071</v>
      </c>
      <c r="F457" t="s">
        <v>433</v>
      </c>
      <c r="G457" t="s">
        <v>84</v>
      </c>
      <c r="H457" t="s">
        <v>1</v>
      </c>
      <c r="I457" t="s">
        <v>2</v>
      </c>
      <c r="J457" t="s">
        <v>3</v>
      </c>
      <c r="K457" t="s">
        <v>85</v>
      </c>
      <c r="L457" s="1">
        <v>7501036397.5699997</v>
      </c>
      <c r="M457">
        <v>0</v>
      </c>
      <c r="N457">
        <v>0</v>
      </c>
      <c r="O457">
        <v>0</v>
      </c>
      <c r="P457">
        <v>0</v>
      </c>
      <c r="Q457">
        <v>0</v>
      </c>
      <c r="R457" s="1">
        <v>7501036397.5699997</v>
      </c>
      <c r="S457" s="1">
        <v>50178128</v>
      </c>
      <c r="T457" s="1">
        <v>50178128</v>
      </c>
      <c r="U457" s="1">
        <v>50178128</v>
      </c>
      <c r="V457" s="1">
        <v>50178128</v>
      </c>
      <c r="W457" s="1">
        <v>7450858269.5699997</v>
      </c>
    </row>
    <row r="458" spans="1:23" x14ac:dyDescent="0.35">
      <c r="A458">
        <v>22</v>
      </c>
      <c r="B458" t="s">
        <v>356</v>
      </c>
      <c r="C458">
        <v>2201</v>
      </c>
      <c r="D458" t="s">
        <v>357</v>
      </c>
      <c r="E458">
        <v>2201071</v>
      </c>
      <c r="F458" t="s">
        <v>433</v>
      </c>
      <c r="G458" t="s">
        <v>86</v>
      </c>
      <c r="H458" t="s">
        <v>1</v>
      </c>
      <c r="I458" t="s">
        <v>2</v>
      </c>
      <c r="J458" t="s">
        <v>3</v>
      </c>
      <c r="K458" t="s">
        <v>87</v>
      </c>
      <c r="L458" s="1">
        <v>5089284618.6300001</v>
      </c>
      <c r="M458">
        <v>0</v>
      </c>
      <c r="N458">
        <v>0</v>
      </c>
      <c r="O458">
        <v>0</v>
      </c>
      <c r="P458">
        <v>0</v>
      </c>
      <c r="Q458">
        <v>0</v>
      </c>
      <c r="R458" s="1">
        <v>5089284618.6300001</v>
      </c>
      <c r="S458" s="1">
        <v>16709299</v>
      </c>
      <c r="T458" s="1">
        <v>16709299</v>
      </c>
      <c r="U458" s="1">
        <v>16709299</v>
      </c>
      <c r="V458" s="1">
        <v>16709299</v>
      </c>
      <c r="W458" s="1">
        <v>5072575319.6300001</v>
      </c>
    </row>
    <row r="459" spans="1:23" x14ac:dyDescent="0.35">
      <c r="A459">
        <v>22</v>
      </c>
      <c r="B459" t="s">
        <v>356</v>
      </c>
      <c r="C459">
        <v>2201</v>
      </c>
      <c r="D459" t="s">
        <v>357</v>
      </c>
      <c r="E459">
        <v>2201071</v>
      </c>
      <c r="F459" t="s">
        <v>433</v>
      </c>
      <c r="G459" t="s">
        <v>479</v>
      </c>
      <c r="H459">
        <v>100</v>
      </c>
      <c r="I459" t="s">
        <v>362</v>
      </c>
      <c r="J459">
        <v>194</v>
      </c>
      <c r="K459" t="s">
        <v>480</v>
      </c>
      <c r="L459" s="1">
        <v>4089590086.27</v>
      </c>
      <c r="M459">
        <v>0</v>
      </c>
      <c r="N459">
        <v>0</v>
      </c>
      <c r="O459">
        <v>0</v>
      </c>
      <c r="P459">
        <v>0</v>
      </c>
      <c r="Q459">
        <v>0</v>
      </c>
      <c r="R459" s="1">
        <v>4089590086.27</v>
      </c>
      <c r="S459" s="1">
        <v>13375083</v>
      </c>
      <c r="T459" s="1">
        <v>13375083</v>
      </c>
      <c r="U459" s="1">
        <v>13375083</v>
      </c>
      <c r="V459" s="1">
        <v>13375083</v>
      </c>
      <c r="W459" s="1">
        <v>4076215003.27</v>
      </c>
    </row>
    <row r="460" spans="1:23" x14ac:dyDescent="0.35">
      <c r="A460">
        <v>22</v>
      </c>
      <c r="B460" t="s">
        <v>356</v>
      </c>
      <c r="C460">
        <v>2201</v>
      </c>
      <c r="D460" t="s">
        <v>357</v>
      </c>
      <c r="E460">
        <v>2201071</v>
      </c>
      <c r="F460" t="s">
        <v>433</v>
      </c>
      <c r="G460" t="s">
        <v>481</v>
      </c>
      <c r="H460">
        <v>100</v>
      </c>
      <c r="I460" t="s">
        <v>362</v>
      </c>
      <c r="J460">
        <v>195</v>
      </c>
      <c r="K460" t="s">
        <v>482</v>
      </c>
      <c r="L460" s="1">
        <v>525120334.69999999</v>
      </c>
      <c r="M460">
        <v>0</v>
      </c>
      <c r="N460">
        <v>0</v>
      </c>
      <c r="O460">
        <v>0</v>
      </c>
      <c r="P460">
        <v>0</v>
      </c>
      <c r="Q460">
        <v>0</v>
      </c>
      <c r="R460" s="1">
        <v>525120334.69999999</v>
      </c>
      <c r="S460" s="1">
        <v>2593543</v>
      </c>
      <c r="T460" s="1">
        <v>2593543</v>
      </c>
      <c r="U460" s="1">
        <v>2593543</v>
      </c>
      <c r="V460" s="1">
        <v>2593543</v>
      </c>
      <c r="W460" s="1">
        <v>522526791.69999999</v>
      </c>
    </row>
    <row r="461" spans="1:23" x14ac:dyDescent="0.35">
      <c r="A461">
        <v>22</v>
      </c>
      <c r="B461" t="s">
        <v>356</v>
      </c>
      <c r="C461">
        <v>2201</v>
      </c>
      <c r="D461" t="s">
        <v>357</v>
      </c>
      <c r="E461">
        <v>2201071</v>
      </c>
      <c r="F461" t="s">
        <v>433</v>
      </c>
      <c r="G461" t="s">
        <v>483</v>
      </c>
      <c r="H461">
        <v>100</v>
      </c>
      <c r="I461" t="s">
        <v>362</v>
      </c>
      <c r="J461">
        <v>196</v>
      </c>
      <c r="K461" t="s">
        <v>484</v>
      </c>
      <c r="L461" s="1">
        <v>421891752.30000001</v>
      </c>
      <c r="M461">
        <v>0</v>
      </c>
      <c r="N461">
        <v>0</v>
      </c>
      <c r="O461">
        <v>0</v>
      </c>
      <c r="P461">
        <v>0</v>
      </c>
      <c r="Q461">
        <v>0</v>
      </c>
      <c r="R461" s="1">
        <v>421891752.30000001</v>
      </c>
      <c r="S461" s="1">
        <v>740673</v>
      </c>
      <c r="T461" s="1">
        <v>740673</v>
      </c>
      <c r="U461" s="1">
        <v>740673</v>
      </c>
      <c r="V461" s="1">
        <v>740673</v>
      </c>
      <c r="W461" s="1">
        <v>421151079.30000001</v>
      </c>
    </row>
    <row r="462" spans="1:23" x14ac:dyDescent="0.35">
      <c r="A462">
        <v>22</v>
      </c>
      <c r="B462" t="s">
        <v>356</v>
      </c>
      <c r="C462">
        <v>2201</v>
      </c>
      <c r="D462" t="s">
        <v>357</v>
      </c>
      <c r="E462">
        <v>2201071</v>
      </c>
      <c r="F462" t="s">
        <v>433</v>
      </c>
      <c r="G462" t="s">
        <v>485</v>
      </c>
      <c r="H462">
        <v>100</v>
      </c>
      <c r="I462" t="s">
        <v>362</v>
      </c>
      <c r="J462">
        <v>197</v>
      </c>
      <c r="K462" t="s">
        <v>486</v>
      </c>
      <c r="L462" s="1">
        <v>52682445.359999999</v>
      </c>
      <c r="M462">
        <v>0</v>
      </c>
      <c r="N462">
        <v>0</v>
      </c>
      <c r="O462">
        <v>0</v>
      </c>
      <c r="P462">
        <v>0</v>
      </c>
      <c r="Q462">
        <v>0</v>
      </c>
      <c r="R462" s="1">
        <v>52682445.359999999</v>
      </c>
      <c r="S462">
        <v>0</v>
      </c>
      <c r="T462">
        <v>0</v>
      </c>
      <c r="U462">
        <v>0</v>
      </c>
      <c r="V462">
        <v>0</v>
      </c>
      <c r="W462" s="1">
        <v>52682445.359999999</v>
      </c>
    </row>
    <row r="463" spans="1:23" x14ac:dyDescent="0.35">
      <c r="A463">
        <v>22</v>
      </c>
      <c r="B463" t="s">
        <v>356</v>
      </c>
      <c r="C463">
        <v>2201</v>
      </c>
      <c r="D463" t="s">
        <v>357</v>
      </c>
      <c r="E463">
        <v>2201071</v>
      </c>
      <c r="F463" t="s">
        <v>433</v>
      </c>
      <c r="G463" t="s">
        <v>91</v>
      </c>
      <c r="H463" t="s">
        <v>1</v>
      </c>
      <c r="I463" t="s">
        <v>2</v>
      </c>
      <c r="J463" t="s">
        <v>3</v>
      </c>
      <c r="K463" t="s">
        <v>92</v>
      </c>
      <c r="L463" s="1">
        <v>2411751778.9400001</v>
      </c>
      <c r="M463">
        <v>0</v>
      </c>
      <c r="N463">
        <v>0</v>
      </c>
      <c r="O463">
        <v>0</v>
      </c>
      <c r="P463">
        <v>0</v>
      </c>
      <c r="Q463">
        <v>0</v>
      </c>
      <c r="R463" s="1">
        <v>2411751778.9400001</v>
      </c>
      <c r="S463" s="1">
        <v>33468829</v>
      </c>
      <c r="T463" s="1">
        <v>33468829</v>
      </c>
      <c r="U463" s="1">
        <v>33468829</v>
      </c>
      <c r="V463" s="1">
        <v>33468829</v>
      </c>
      <c r="W463" s="1">
        <v>2378282949.9400001</v>
      </c>
    </row>
    <row r="464" spans="1:23" x14ac:dyDescent="0.35">
      <c r="A464">
        <v>22</v>
      </c>
      <c r="B464" t="s">
        <v>356</v>
      </c>
      <c r="C464">
        <v>2201</v>
      </c>
      <c r="D464" t="s">
        <v>357</v>
      </c>
      <c r="E464">
        <v>2201071</v>
      </c>
      <c r="F464" t="s">
        <v>433</v>
      </c>
      <c r="G464" t="s">
        <v>487</v>
      </c>
      <c r="H464">
        <v>100</v>
      </c>
      <c r="I464" t="s">
        <v>362</v>
      </c>
      <c r="J464">
        <v>202</v>
      </c>
      <c r="K464" t="s">
        <v>488</v>
      </c>
      <c r="L464" s="1">
        <v>1939198311.53</v>
      </c>
      <c r="M464">
        <v>0</v>
      </c>
      <c r="N464">
        <v>0</v>
      </c>
      <c r="O464">
        <v>0</v>
      </c>
      <c r="P464">
        <v>0</v>
      </c>
      <c r="Q464">
        <v>0</v>
      </c>
      <c r="R464" s="1">
        <v>1939198311.53</v>
      </c>
      <c r="S464">
        <v>0</v>
      </c>
      <c r="T464">
        <v>0</v>
      </c>
      <c r="U464">
        <v>0</v>
      </c>
      <c r="V464">
        <v>0</v>
      </c>
      <c r="W464" s="1">
        <v>1939198311.53</v>
      </c>
    </row>
    <row r="465" spans="1:23" x14ac:dyDescent="0.35">
      <c r="A465">
        <v>22</v>
      </c>
      <c r="B465" t="s">
        <v>356</v>
      </c>
      <c r="C465">
        <v>2201</v>
      </c>
      <c r="D465" t="s">
        <v>357</v>
      </c>
      <c r="E465">
        <v>2201071</v>
      </c>
      <c r="F465" t="s">
        <v>433</v>
      </c>
      <c r="G465" t="s">
        <v>489</v>
      </c>
      <c r="H465">
        <v>100</v>
      </c>
      <c r="I465" t="s">
        <v>362</v>
      </c>
      <c r="J465">
        <v>203</v>
      </c>
      <c r="K465" t="s">
        <v>490</v>
      </c>
      <c r="L465" s="1">
        <v>248571014.83000001</v>
      </c>
      <c r="M465">
        <v>0</v>
      </c>
      <c r="N465">
        <v>0</v>
      </c>
      <c r="O465">
        <v>0</v>
      </c>
      <c r="P465">
        <v>0</v>
      </c>
      <c r="Q465">
        <v>0</v>
      </c>
      <c r="R465" s="1">
        <v>248571014.83000001</v>
      </c>
      <c r="S465">
        <v>0</v>
      </c>
      <c r="T465">
        <v>0</v>
      </c>
      <c r="U465">
        <v>0</v>
      </c>
      <c r="V465">
        <v>0</v>
      </c>
      <c r="W465" s="1">
        <v>248571014.83000001</v>
      </c>
    </row>
    <row r="466" spans="1:23" x14ac:dyDescent="0.35">
      <c r="A466">
        <v>22</v>
      </c>
      <c r="B466" t="s">
        <v>356</v>
      </c>
      <c r="C466">
        <v>2201</v>
      </c>
      <c r="D466" t="s">
        <v>357</v>
      </c>
      <c r="E466">
        <v>2201071</v>
      </c>
      <c r="F466" t="s">
        <v>433</v>
      </c>
      <c r="G466" t="s">
        <v>491</v>
      </c>
      <c r="H466">
        <v>100</v>
      </c>
      <c r="I466" t="s">
        <v>362</v>
      </c>
      <c r="J466">
        <v>204</v>
      </c>
      <c r="K466" t="s">
        <v>492</v>
      </c>
      <c r="L466" s="1">
        <v>193497882.63999999</v>
      </c>
      <c r="M466">
        <v>0</v>
      </c>
      <c r="N466">
        <v>0</v>
      </c>
      <c r="O466">
        <v>0</v>
      </c>
      <c r="P466">
        <v>0</v>
      </c>
      <c r="Q466">
        <v>0</v>
      </c>
      <c r="R466" s="1">
        <v>193497882.63999999</v>
      </c>
      <c r="S466" s="1">
        <v>33468829</v>
      </c>
      <c r="T466" s="1">
        <v>33468829</v>
      </c>
      <c r="U466" s="1">
        <v>33468829</v>
      </c>
      <c r="V466" s="1">
        <v>33468829</v>
      </c>
      <c r="W466" s="1">
        <v>160029053.63999999</v>
      </c>
    </row>
    <row r="467" spans="1:23" x14ac:dyDescent="0.35">
      <c r="A467">
        <v>22</v>
      </c>
      <c r="B467" t="s">
        <v>356</v>
      </c>
      <c r="C467">
        <v>2201</v>
      </c>
      <c r="D467" t="s">
        <v>357</v>
      </c>
      <c r="E467">
        <v>2201071</v>
      </c>
      <c r="F467" t="s">
        <v>433</v>
      </c>
      <c r="G467" t="s">
        <v>493</v>
      </c>
      <c r="H467">
        <v>100</v>
      </c>
      <c r="I467" t="s">
        <v>362</v>
      </c>
      <c r="J467">
        <v>205</v>
      </c>
      <c r="K467" t="s">
        <v>494</v>
      </c>
      <c r="L467" s="1">
        <v>30484569.940000001</v>
      </c>
      <c r="M467">
        <v>0</v>
      </c>
      <c r="N467">
        <v>0</v>
      </c>
      <c r="O467">
        <v>0</v>
      </c>
      <c r="P467">
        <v>0</v>
      </c>
      <c r="Q467">
        <v>0</v>
      </c>
      <c r="R467" s="1">
        <v>30484569.940000001</v>
      </c>
      <c r="S467">
        <v>0</v>
      </c>
      <c r="T467">
        <v>0</v>
      </c>
      <c r="U467">
        <v>0</v>
      </c>
      <c r="V467">
        <v>0</v>
      </c>
      <c r="W467" s="1">
        <v>30484569.940000001</v>
      </c>
    </row>
    <row r="468" spans="1:23" x14ac:dyDescent="0.35">
      <c r="A468">
        <v>22</v>
      </c>
      <c r="B468" t="s">
        <v>356</v>
      </c>
      <c r="C468">
        <v>2201</v>
      </c>
      <c r="D468" t="s">
        <v>357</v>
      </c>
      <c r="E468">
        <v>2201071</v>
      </c>
      <c r="F468" t="s">
        <v>433</v>
      </c>
      <c r="G468" t="s">
        <v>495</v>
      </c>
      <c r="H468" t="s">
        <v>1</v>
      </c>
      <c r="I468" t="s">
        <v>2</v>
      </c>
      <c r="J468" t="s">
        <v>3</v>
      </c>
      <c r="K468" t="s">
        <v>496</v>
      </c>
      <c r="L468" s="1">
        <v>48830806.229999997</v>
      </c>
      <c r="M468">
        <v>0</v>
      </c>
      <c r="N468">
        <v>0</v>
      </c>
      <c r="O468">
        <v>0</v>
      </c>
      <c r="P468">
        <v>0</v>
      </c>
      <c r="Q468">
        <v>0</v>
      </c>
      <c r="R468" s="1">
        <v>48830806.229999997</v>
      </c>
      <c r="S468" s="1">
        <v>7310184</v>
      </c>
      <c r="T468" s="1">
        <v>7310184</v>
      </c>
      <c r="U468" s="1">
        <v>7310184</v>
      </c>
      <c r="V468" s="1">
        <v>7310184</v>
      </c>
      <c r="W468" s="1">
        <v>41520622.229999997</v>
      </c>
    </row>
    <row r="469" spans="1:23" x14ac:dyDescent="0.35">
      <c r="A469">
        <v>22</v>
      </c>
      <c r="B469" t="s">
        <v>356</v>
      </c>
      <c r="C469">
        <v>2201</v>
      </c>
      <c r="D469" t="s">
        <v>357</v>
      </c>
      <c r="E469">
        <v>2201071</v>
      </c>
      <c r="F469" t="s">
        <v>433</v>
      </c>
      <c r="G469" t="s">
        <v>497</v>
      </c>
      <c r="H469">
        <v>100</v>
      </c>
      <c r="I469" t="s">
        <v>362</v>
      </c>
      <c r="J469">
        <v>208</v>
      </c>
      <c r="K469" t="s">
        <v>498</v>
      </c>
      <c r="L469" s="1">
        <v>48830806.229999997</v>
      </c>
      <c r="M469">
        <v>0</v>
      </c>
      <c r="N469">
        <v>0</v>
      </c>
      <c r="O469">
        <v>0</v>
      </c>
      <c r="P469">
        <v>0</v>
      </c>
      <c r="Q469">
        <v>0</v>
      </c>
      <c r="R469" s="1">
        <v>48830806.229999997</v>
      </c>
      <c r="S469" s="1">
        <v>7310184</v>
      </c>
      <c r="T469" s="1">
        <v>7310184</v>
      </c>
      <c r="U469" s="1">
        <v>7310184</v>
      </c>
      <c r="V469" s="1">
        <v>7310184</v>
      </c>
      <c r="W469" s="1">
        <v>41520622.229999997</v>
      </c>
    </row>
    <row r="470" spans="1:23" x14ac:dyDescent="0.35">
      <c r="A470">
        <v>22</v>
      </c>
      <c r="B470" t="s">
        <v>356</v>
      </c>
      <c r="C470">
        <v>2201</v>
      </c>
      <c r="D470" t="s">
        <v>357</v>
      </c>
      <c r="E470">
        <v>2201071</v>
      </c>
      <c r="F470" t="s">
        <v>433</v>
      </c>
      <c r="G470" t="s">
        <v>499</v>
      </c>
      <c r="H470" t="s">
        <v>1</v>
      </c>
      <c r="I470" t="s">
        <v>2</v>
      </c>
      <c r="J470" t="s">
        <v>3</v>
      </c>
      <c r="K470" t="s">
        <v>500</v>
      </c>
      <c r="L470" s="1">
        <v>2146418644.4100001</v>
      </c>
      <c r="M470">
        <v>0</v>
      </c>
      <c r="N470">
        <v>0</v>
      </c>
      <c r="O470">
        <v>0</v>
      </c>
      <c r="P470">
        <v>0</v>
      </c>
      <c r="Q470">
        <v>0</v>
      </c>
      <c r="R470" s="1">
        <v>2146418644.4100001</v>
      </c>
      <c r="S470" s="1">
        <v>509584541</v>
      </c>
      <c r="T470" s="1">
        <v>509584541</v>
      </c>
      <c r="U470" s="1">
        <v>509584541</v>
      </c>
      <c r="V470" s="1">
        <v>509584541</v>
      </c>
      <c r="W470" s="1">
        <v>1636834103.4100001</v>
      </c>
    </row>
    <row r="471" spans="1:23" x14ac:dyDescent="0.35">
      <c r="A471">
        <v>22</v>
      </c>
      <c r="B471" t="s">
        <v>356</v>
      </c>
      <c r="C471">
        <v>2201</v>
      </c>
      <c r="D471" t="s">
        <v>357</v>
      </c>
      <c r="E471">
        <v>2201071</v>
      </c>
      <c r="F471" t="s">
        <v>433</v>
      </c>
      <c r="G471" t="s">
        <v>501</v>
      </c>
      <c r="H471" t="s">
        <v>1</v>
      </c>
      <c r="I471" t="s">
        <v>2</v>
      </c>
      <c r="J471" t="s">
        <v>3</v>
      </c>
      <c r="K471" t="s">
        <v>502</v>
      </c>
      <c r="L471" s="1">
        <v>16502287.73</v>
      </c>
      <c r="M471">
        <v>0</v>
      </c>
      <c r="N471">
        <v>0</v>
      </c>
      <c r="O471">
        <v>0</v>
      </c>
      <c r="P471">
        <v>0</v>
      </c>
      <c r="Q471">
        <v>0</v>
      </c>
      <c r="R471" s="1">
        <v>16502287.73</v>
      </c>
      <c r="S471" s="1">
        <v>1159396</v>
      </c>
      <c r="T471" s="1">
        <v>1159396</v>
      </c>
      <c r="U471" s="1">
        <v>1159396</v>
      </c>
      <c r="V471" s="1">
        <v>1159396</v>
      </c>
      <c r="W471" s="1">
        <v>15342891.73</v>
      </c>
    </row>
    <row r="472" spans="1:23" x14ac:dyDescent="0.35">
      <c r="A472">
        <v>22</v>
      </c>
      <c r="B472" t="s">
        <v>356</v>
      </c>
      <c r="C472">
        <v>2201</v>
      </c>
      <c r="D472" t="s">
        <v>357</v>
      </c>
      <c r="E472">
        <v>2201071</v>
      </c>
      <c r="F472" t="s">
        <v>433</v>
      </c>
      <c r="G472" t="s">
        <v>503</v>
      </c>
      <c r="H472">
        <v>100</v>
      </c>
      <c r="I472" t="s">
        <v>362</v>
      </c>
      <c r="J472">
        <v>209</v>
      </c>
      <c r="K472" t="s">
        <v>504</v>
      </c>
      <c r="L472" s="1">
        <v>16274104.99</v>
      </c>
      <c r="M472">
        <v>0</v>
      </c>
      <c r="N472">
        <v>0</v>
      </c>
      <c r="O472">
        <v>0</v>
      </c>
      <c r="P472">
        <v>0</v>
      </c>
      <c r="Q472">
        <v>0</v>
      </c>
      <c r="R472" s="1">
        <v>16274104.99</v>
      </c>
      <c r="S472" s="1">
        <v>1125219</v>
      </c>
      <c r="T472" s="1">
        <v>1125219</v>
      </c>
      <c r="U472" s="1">
        <v>1125219</v>
      </c>
      <c r="V472" s="1">
        <v>1125219</v>
      </c>
      <c r="W472" s="1">
        <v>15148885.99</v>
      </c>
    </row>
    <row r="473" spans="1:23" x14ac:dyDescent="0.35">
      <c r="A473">
        <v>22</v>
      </c>
      <c r="B473" t="s">
        <v>356</v>
      </c>
      <c r="C473">
        <v>2201</v>
      </c>
      <c r="D473" t="s">
        <v>357</v>
      </c>
      <c r="E473">
        <v>2201071</v>
      </c>
      <c r="F473" t="s">
        <v>433</v>
      </c>
      <c r="G473" t="s">
        <v>505</v>
      </c>
      <c r="H473">
        <v>100</v>
      </c>
      <c r="I473" t="s">
        <v>362</v>
      </c>
      <c r="J473">
        <v>210</v>
      </c>
      <c r="K473" t="s">
        <v>506</v>
      </c>
      <c r="L473" s="1">
        <v>171697.08</v>
      </c>
      <c r="M473">
        <v>0</v>
      </c>
      <c r="N473">
        <v>0</v>
      </c>
      <c r="O473">
        <v>0</v>
      </c>
      <c r="P473">
        <v>0</v>
      </c>
      <c r="Q473">
        <v>0</v>
      </c>
      <c r="R473" s="1">
        <v>171697.08</v>
      </c>
      <c r="S473" s="1">
        <v>26489</v>
      </c>
      <c r="T473" s="1">
        <v>26489</v>
      </c>
      <c r="U473" s="1">
        <v>26489</v>
      </c>
      <c r="V473" s="1">
        <v>26489</v>
      </c>
      <c r="W473" s="1">
        <v>145208.07999999999</v>
      </c>
    </row>
    <row r="474" spans="1:23" x14ac:dyDescent="0.35">
      <c r="A474">
        <v>22</v>
      </c>
      <c r="B474" t="s">
        <v>356</v>
      </c>
      <c r="C474">
        <v>2201</v>
      </c>
      <c r="D474" t="s">
        <v>357</v>
      </c>
      <c r="E474">
        <v>2201071</v>
      </c>
      <c r="F474" t="s">
        <v>433</v>
      </c>
      <c r="G474" t="s">
        <v>507</v>
      </c>
      <c r="H474">
        <v>100</v>
      </c>
      <c r="I474" t="s">
        <v>362</v>
      </c>
      <c r="J474">
        <v>211</v>
      </c>
      <c r="K474" t="s">
        <v>508</v>
      </c>
      <c r="L474" s="1">
        <v>56485.66</v>
      </c>
      <c r="M474">
        <v>0</v>
      </c>
      <c r="N474">
        <v>0</v>
      </c>
      <c r="O474">
        <v>0</v>
      </c>
      <c r="P474">
        <v>0</v>
      </c>
      <c r="Q474">
        <v>0</v>
      </c>
      <c r="R474" s="1">
        <v>56485.66</v>
      </c>
      <c r="S474" s="1">
        <v>7688</v>
      </c>
      <c r="T474" s="1">
        <v>7688</v>
      </c>
      <c r="U474" s="1">
        <v>7688</v>
      </c>
      <c r="V474" s="1">
        <v>7688</v>
      </c>
      <c r="W474" s="1">
        <v>48797.66</v>
      </c>
    </row>
    <row r="475" spans="1:23" x14ac:dyDescent="0.35">
      <c r="A475">
        <v>22</v>
      </c>
      <c r="B475" t="s">
        <v>356</v>
      </c>
      <c r="C475">
        <v>2201</v>
      </c>
      <c r="D475" t="s">
        <v>357</v>
      </c>
      <c r="E475">
        <v>2201071</v>
      </c>
      <c r="F475" t="s">
        <v>433</v>
      </c>
      <c r="G475" t="s">
        <v>509</v>
      </c>
      <c r="H475" t="s">
        <v>1</v>
      </c>
      <c r="I475" t="s">
        <v>2</v>
      </c>
      <c r="J475" t="s">
        <v>3</v>
      </c>
      <c r="K475" t="s">
        <v>510</v>
      </c>
      <c r="L475" s="1">
        <v>843831599.73000002</v>
      </c>
      <c r="M475">
        <v>0</v>
      </c>
      <c r="N475">
        <v>0</v>
      </c>
      <c r="O475">
        <v>0</v>
      </c>
      <c r="P475">
        <v>0</v>
      </c>
      <c r="Q475">
        <v>0</v>
      </c>
      <c r="R475" s="1">
        <v>843831599.73000002</v>
      </c>
      <c r="S475" s="1">
        <v>243817175</v>
      </c>
      <c r="T475" s="1">
        <v>243817175</v>
      </c>
      <c r="U475" s="1">
        <v>243817175</v>
      </c>
      <c r="V475" s="1">
        <v>243817175</v>
      </c>
      <c r="W475" s="1">
        <v>600014424.73000002</v>
      </c>
    </row>
    <row r="476" spans="1:23" x14ac:dyDescent="0.35">
      <c r="A476">
        <v>22</v>
      </c>
      <c r="B476" t="s">
        <v>356</v>
      </c>
      <c r="C476">
        <v>2201</v>
      </c>
      <c r="D476" t="s">
        <v>357</v>
      </c>
      <c r="E476">
        <v>2201071</v>
      </c>
      <c r="F476" t="s">
        <v>433</v>
      </c>
      <c r="G476" t="s">
        <v>511</v>
      </c>
      <c r="H476">
        <v>100</v>
      </c>
      <c r="I476" t="s">
        <v>362</v>
      </c>
      <c r="J476">
        <v>212</v>
      </c>
      <c r="K476" t="s">
        <v>512</v>
      </c>
      <c r="L476" s="1">
        <v>764937504.42999995</v>
      </c>
      <c r="M476">
        <v>0</v>
      </c>
      <c r="N476">
        <v>0</v>
      </c>
      <c r="O476">
        <v>0</v>
      </c>
      <c r="P476">
        <v>0</v>
      </c>
      <c r="Q476">
        <v>0</v>
      </c>
      <c r="R476" s="1">
        <v>764937504.42999995</v>
      </c>
      <c r="S476" s="1">
        <v>224171619</v>
      </c>
      <c r="T476" s="1">
        <v>224171619</v>
      </c>
      <c r="U476" s="1">
        <v>224171619</v>
      </c>
      <c r="V476" s="1">
        <v>224171619</v>
      </c>
      <c r="W476" s="1">
        <v>540765885.42999995</v>
      </c>
    </row>
    <row r="477" spans="1:23" x14ac:dyDescent="0.35">
      <c r="A477">
        <v>22</v>
      </c>
      <c r="B477" t="s">
        <v>356</v>
      </c>
      <c r="C477">
        <v>2201</v>
      </c>
      <c r="D477" t="s">
        <v>357</v>
      </c>
      <c r="E477">
        <v>2201071</v>
      </c>
      <c r="F477" t="s">
        <v>433</v>
      </c>
      <c r="G477" t="s">
        <v>513</v>
      </c>
      <c r="H477">
        <v>100</v>
      </c>
      <c r="I477" t="s">
        <v>362</v>
      </c>
      <c r="J477">
        <v>213</v>
      </c>
      <c r="K477" t="s">
        <v>514</v>
      </c>
      <c r="L477" s="1">
        <v>78894095.299999997</v>
      </c>
      <c r="M477">
        <v>0</v>
      </c>
      <c r="N477">
        <v>0</v>
      </c>
      <c r="O477">
        <v>0</v>
      </c>
      <c r="P477">
        <v>0</v>
      </c>
      <c r="Q477">
        <v>0</v>
      </c>
      <c r="R477" s="1">
        <v>78894095.299999997</v>
      </c>
      <c r="S477" s="1">
        <v>19645556</v>
      </c>
      <c r="T477" s="1">
        <v>19645556</v>
      </c>
      <c r="U477" s="1">
        <v>19645556</v>
      </c>
      <c r="V477" s="1">
        <v>19645556</v>
      </c>
      <c r="W477" s="1">
        <v>59248539.299999997</v>
      </c>
    </row>
    <row r="478" spans="1:23" x14ac:dyDescent="0.35">
      <c r="A478">
        <v>22</v>
      </c>
      <c r="B478" t="s">
        <v>356</v>
      </c>
      <c r="C478">
        <v>2201</v>
      </c>
      <c r="D478" t="s">
        <v>357</v>
      </c>
      <c r="E478">
        <v>2201071</v>
      </c>
      <c r="F478" t="s">
        <v>433</v>
      </c>
      <c r="G478" t="s">
        <v>515</v>
      </c>
      <c r="H478" t="s">
        <v>1</v>
      </c>
      <c r="I478" t="s">
        <v>2</v>
      </c>
      <c r="J478" t="s">
        <v>3</v>
      </c>
      <c r="K478" t="s">
        <v>516</v>
      </c>
      <c r="L478" s="1">
        <v>1286084756.95</v>
      </c>
      <c r="M478">
        <v>0</v>
      </c>
      <c r="N478">
        <v>0</v>
      </c>
      <c r="O478">
        <v>0</v>
      </c>
      <c r="P478">
        <v>0</v>
      </c>
      <c r="Q478">
        <v>0</v>
      </c>
      <c r="R478" s="1">
        <v>1286084756.95</v>
      </c>
      <c r="S478" s="1">
        <v>264607970</v>
      </c>
      <c r="T478" s="1">
        <v>264607970</v>
      </c>
      <c r="U478" s="1">
        <v>264607970</v>
      </c>
      <c r="V478" s="1">
        <v>264607970</v>
      </c>
      <c r="W478" s="1">
        <v>1021476786.95</v>
      </c>
    </row>
    <row r="479" spans="1:23" x14ac:dyDescent="0.35">
      <c r="A479">
        <v>22</v>
      </c>
      <c r="B479" t="s">
        <v>356</v>
      </c>
      <c r="C479">
        <v>2201</v>
      </c>
      <c r="D479" t="s">
        <v>357</v>
      </c>
      <c r="E479">
        <v>2201071</v>
      </c>
      <c r="F479" t="s">
        <v>433</v>
      </c>
      <c r="G479" t="s">
        <v>517</v>
      </c>
      <c r="H479">
        <v>100</v>
      </c>
      <c r="I479" t="s">
        <v>362</v>
      </c>
      <c r="J479">
        <v>214</v>
      </c>
      <c r="K479" t="s">
        <v>518</v>
      </c>
      <c r="L479" s="1">
        <v>13576445.16</v>
      </c>
      <c r="M479">
        <v>0</v>
      </c>
      <c r="N479">
        <v>0</v>
      </c>
      <c r="O479">
        <v>0</v>
      </c>
      <c r="P479">
        <v>0</v>
      </c>
      <c r="Q479">
        <v>0</v>
      </c>
      <c r="R479" s="1">
        <v>13576445.16</v>
      </c>
      <c r="S479">
        <v>0</v>
      </c>
      <c r="T479">
        <v>0</v>
      </c>
      <c r="U479">
        <v>0</v>
      </c>
      <c r="V479">
        <v>0</v>
      </c>
      <c r="W479" s="1">
        <v>13576445.16</v>
      </c>
    </row>
    <row r="480" spans="1:23" x14ac:dyDescent="0.35">
      <c r="A480">
        <v>22</v>
      </c>
      <c r="B480" t="s">
        <v>356</v>
      </c>
      <c r="C480">
        <v>2201</v>
      </c>
      <c r="D480" t="s">
        <v>357</v>
      </c>
      <c r="E480">
        <v>2201071</v>
      </c>
      <c r="F480" t="s">
        <v>433</v>
      </c>
      <c r="G480" t="s">
        <v>519</v>
      </c>
      <c r="H480">
        <v>100</v>
      </c>
      <c r="I480" t="s">
        <v>362</v>
      </c>
      <c r="J480">
        <v>215</v>
      </c>
      <c r="K480" t="s">
        <v>520</v>
      </c>
      <c r="L480" s="1">
        <v>1272508311.79</v>
      </c>
      <c r="M480">
        <v>0</v>
      </c>
      <c r="N480">
        <v>0</v>
      </c>
      <c r="O480">
        <v>0</v>
      </c>
      <c r="P480">
        <v>0</v>
      </c>
      <c r="Q480">
        <v>0</v>
      </c>
      <c r="R480" s="1">
        <v>1272508311.79</v>
      </c>
      <c r="S480" s="1">
        <v>264607970</v>
      </c>
      <c r="T480" s="1">
        <v>264607970</v>
      </c>
      <c r="U480" s="1">
        <v>264607970</v>
      </c>
      <c r="V480" s="1">
        <v>264607970</v>
      </c>
      <c r="W480" s="1">
        <v>1007900341.79</v>
      </c>
    </row>
    <row r="481" spans="1:23" x14ac:dyDescent="0.35">
      <c r="A481">
        <v>22</v>
      </c>
      <c r="B481" t="s">
        <v>356</v>
      </c>
      <c r="C481">
        <v>2201</v>
      </c>
      <c r="D481" t="s">
        <v>357</v>
      </c>
      <c r="E481">
        <v>2201071</v>
      </c>
      <c r="F481" t="s">
        <v>433</v>
      </c>
      <c r="G481" t="s">
        <v>96</v>
      </c>
      <c r="H481" t="s">
        <v>1</v>
      </c>
      <c r="I481" t="s">
        <v>2</v>
      </c>
      <c r="J481" t="s">
        <v>3</v>
      </c>
      <c r="K481" t="s">
        <v>97</v>
      </c>
      <c r="L481" s="1">
        <v>21211401651.790001</v>
      </c>
      <c r="M481">
        <v>0</v>
      </c>
      <c r="N481">
        <v>0</v>
      </c>
      <c r="O481" s="1">
        <v>4810608425</v>
      </c>
      <c r="P481" s="1">
        <v>4810608425</v>
      </c>
      <c r="Q481">
        <v>0</v>
      </c>
      <c r="R481" s="1">
        <v>21211401651.790001</v>
      </c>
      <c r="S481" s="1">
        <v>3135453542</v>
      </c>
      <c r="T481" s="1">
        <v>3135453542</v>
      </c>
      <c r="U481" s="1">
        <v>3135453542</v>
      </c>
      <c r="V481" s="1">
        <v>3135453542</v>
      </c>
      <c r="W481" s="1">
        <v>18075948109.790001</v>
      </c>
    </row>
    <row r="482" spans="1:23" x14ac:dyDescent="0.35">
      <c r="A482">
        <v>22</v>
      </c>
      <c r="B482" t="s">
        <v>356</v>
      </c>
      <c r="C482">
        <v>2201</v>
      </c>
      <c r="D482" t="s">
        <v>357</v>
      </c>
      <c r="E482">
        <v>2201071</v>
      </c>
      <c r="F482" t="s">
        <v>433</v>
      </c>
      <c r="G482" t="s">
        <v>98</v>
      </c>
      <c r="H482" t="s">
        <v>1</v>
      </c>
      <c r="I482" t="s">
        <v>2</v>
      </c>
      <c r="J482" t="s">
        <v>3</v>
      </c>
      <c r="K482" t="s">
        <v>99</v>
      </c>
      <c r="L482" s="1">
        <v>2790760882.5100002</v>
      </c>
      <c r="M482">
        <v>0</v>
      </c>
      <c r="N482">
        <v>0</v>
      </c>
      <c r="O482">
        <v>0</v>
      </c>
      <c r="P482">
        <v>0</v>
      </c>
      <c r="Q482">
        <v>0</v>
      </c>
      <c r="R482" s="1">
        <v>2790760882.5100002</v>
      </c>
      <c r="S482" s="1">
        <v>141016800</v>
      </c>
      <c r="T482" s="1">
        <v>141016800</v>
      </c>
      <c r="U482" s="1">
        <v>141016800</v>
      </c>
      <c r="V482" s="1">
        <v>141016800</v>
      </c>
      <c r="W482" s="1">
        <v>2649744082.5100002</v>
      </c>
    </row>
    <row r="483" spans="1:23" x14ac:dyDescent="0.35">
      <c r="A483">
        <v>22</v>
      </c>
      <c r="B483" t="s">
        <v>356</v>
      </c>
      <c r="C483">
        <v>2201</v>
      </c>
      <c r="D483" t="s">
        <v>357</v>
      </c>
      <c r="E483">
        <v>2201071</v>
      </c>
      <c r="F483" t="s">
        <v>433</v>
      </c>
      <c r="G483" t="s">
        <v>521</v>
      </c>
      <c r="H483">
        <v>100</v>
      </c>
      <c r="I483" t="s">
        <v>362</v>
      </c>
      <c r="J483">
        <v>218</v>
      </c>
      <c r="K483" t="s">
        <v>522</v>
      </c>
      <c r="L483" s="1">
        <v>2074952547.6900001</v>
      </c>
      <c r="M483">
        <v>0</v>
      </c>
      <c r="N483">
        <v>0</v>
      </c>
      <c r="O483">
        <v>0</v>
      </c>
      <c r="P483">
        <v>0</v>
      </c>
      <c r="Q483">
        <v>0</v>
      </c>
      <c r="R483" s="1">
        <v>2074952547.6900001</v>
      </c>
      <c r="S483">
        <v>0</v>
      </c>
      <c r="T483">
        <v>0</v>
      </c>
      <c r="U483">
        <v>0</v>
      </c>
      <c r="V483">
        <v>0</v>
      </c>
      <c r="W483" s="1">
        <v>2074952547.6900001</v>
      </c>
    </row>
    <row r="484" spans="1:23" x14ac:dyDescent="0.35">
      <c r="A484">
        <v>22</v>
      </c>
      <c r="B484" t="s">
        <v>356</v>
      </c>
      <c r="C484">
        <v>2201</v>
      </c>
      <c r="D484" t="s">
        <v>357</v>
      </c>
      <c r="E484">
        <v>2201071</v>
      </c>
      <c r="F484" t="s">
        <v>433</v>
      </c>
      <c r="G484" t="s">
        <v>523</v>
      </c>
      <c r="H484">
        <v>100</v>
      </c>
      <c r="I484" t="s">
        <v>362</v>
      </c>
      <c r="J484">
        <v>219</v>
      </c>
      <c r="K484" t="s">
        <v>524</v>
      </c>
      <c r="L484" s="1">
        <v>1000</v>
      </c>
      <c r="M484">
        <v>0</v>
      </c>
      <c r="N484">
        <v>0</v>
      </c>
      <c r="O484">
        <v>0</v>
      </c>
      <c r="P484">
        <v>0</v>
      </c>
      <c r="Q484">
        <v>0</v>
      </c>
      <c r="R484" s="1">
        <v>1000</v>
      </c>
      <c r="S484">
        <v>0</v>
      </c>
      <c r="T484">
        <v>0</v>
      </c>
      <c r="U484">
        <v>0</v>
      </c>
      <c r="V484">
        <v>0</v>
      </c>
      <c r="W484" s="1">
        <v>1000</v>
      </c>
    </row>
    <row r="485" spans="1:23" x14ac:dyDescent="0.35">
      <c r="A485">
        <v>22</v>
      </c>
      <c r="B485" t="s">
        <v>356</v>
      </c>
      <c r="C485">
        <v>2201</v>
      </c>
      <c r="D485" t="s">
        <v>357</v>
      </c>
      <c r="E485">
        <v>2201071</v>
      </c>
      <c r="F485" t="s">
        <v>433</v>
      </c>
      <c r="G485" t="s">
        <v>525</v>
      </c>
      <c r="H485">
        <v>100</v>
      </c>
      <c r="I485" t="s">
        <v>362</v>
      </c>
      <c r="J485">
        <v>220</v>
      </c>
      <c r="K485" t="s">
        <v>526</v>
      </c>
      <c r="L485" s="1">
        <v>426108973.75</v>
      </c>
      <c r="M485">
        <v>0</v>
      </c>
      <c r="N485">
        <v>0</v>
      </c>
      <c r="O485">
        <v>0</v>
      </c>
      <c r="P485">
        <v>0</v>
      </c>
      <c r="Q485">
        <v>0</v>
      </c>
      <c r="R485" s="1">
        <v>426108973.75</v>
      </c>
      <c r="S485" s="1">
        <v>78173200</v>
      </c>
      <c r="T485" s="1">
        <v>78173200</v>
      </c>
      <c r="U485" s="1">
        <v>78173200</v>
      </c>
      <c r="V485" s="1">
        <v>78173200</v>
      </c>
      <c r="W485" s="1">
        <v>347935773.75</v>
      </c>
    </row>
    <row r="486" spans="1:23" x14ac:dyDescent="0.35">
      <c r="A486">
        <v>22</v>
      </c>
      <c r="B486" t="s">
        <v>356</v>
      </c>
      <c r="C486">
        <v>2201</v>
      </c>
      <c r="D486" t="s">
        <v>357</v>
      </c>
      <c r="E486">
        <v>2201071</v>
      </c>
      <c r="F486" t="s">
        <v>433</v>
      </c>
      <c r="G486" t="s">
        <v>527</v>
      </c>
      <c r="H486">
        <v>100</v>
      </c>
      <c r="I486" t="s">
        <v>362</v>
      </c>
      <c r="J486">
        <v>221</v>
      </c>
      <c r="K486" t="s">
        <v>528</v>
      </c>
      <c r="L486" s="1">
        <v>218476702.43000001</v>
      </c>
      <c r="M486">
        <v>0</v>
      </c>
      <c r="N486">
        <v>0</v>
      </c>
      <c r="O486">
        <v>0</v>
      </c>
      <c r="P486">
        <v>0</v>
      </c>
      <c r="Q486">
        <v>0</v>
      </c>
      <c r="R486" s="1">
        <v>218476702.43000001</v>
      </c>
      <c r="S486" s="1">
        <v>47688400</v>
      </c>
      <c r="T486" s="1">
        <v>47688400</v>
      </c>
      <c r="U486" s="1">
        <v>47688400</v>
      </c>
      <c r="V486" s="1">
        <v>47688400</v>
      </c>
      <c r="W486" s="1">
        <v>170788302.43000001</v>
      </c>
    </row>
    <row r="487" spans="1:23" x14ac:dyDescent="0.35">
      <c r="A487">
        <v>22</v>
      </c>
      <c r="B487" t="s">
        <v>356</v>
      </c>
      <c r="C487">
        <v>2201</v>
      </c>
      <c r="D487" t="s">
        <v>357</v>
      </c>
      <c r="E487">
        <v>2201071</v>
      </c>
      <c r="F487" t="s">
        <v>433</v>
      </c>
      <c r="G487" t="s">
        <v>529</v>
      </c>
      <c r="H487">
        <v>100</v>
      </c>
      <c r="I487" t="s">
        <v>362</v>
      </c>
      <c r="J487">
        <v>222</v>
      </c>
      <c r="K487" t="s">
        <v>530</v>
      </c>
      <c r="L487" s="1">
        <v>60540266.689999998</v>
      </c>
      <c r="M487">
        <v>0</v>
      </c>
      <c r="N487">
        <v>0</v>
      </c>
      <c r="O487">
        <v>0</v>
      </c>
      <c r="P487">
        <v>0</v>
      </c>
      <c r="Q487">
        <v>0</v>
      </c>
      <c r="R487" s="1">
        <v>60540266.689999998</v>
      </c>
      <c r="S487" s="1">
        <v>11231100</v>
      </c>
      <c r="T487" s="1">
        <v>11231100</v>
      </c>
      <c r="U487" s="1">
        <v>11231100</v>
      </c>
      <c r="V487" s="1">
        <v>11231100</v>
      </c>
      <c r="W487" s="1">
        <v>49309166.689999998</v>
      </c>
    </row>
    <row r="488" spans="1:23" x14ac:dyDescent="0.35">
      <c r="A488">
        <v>22</v>
      </c>
      <c r="B488" t="s">
        <v>356</v>
      </c>
      <c r="C488">
        <v>2201</v>
      </c>
      <c r="D488" t="s">
        <v>357</v>
      </c>
      <c r="E488">
        <v>2201071</v>
      </c>
      <c r="F488" t="s">
        <v>433</v>
      </c>
      <c r="G488" t="s">
        <v>531</v>
      </c>
      <c r="H488">
        <v>100</v>
      </c>
      <c r="I488" t="s">
        <v>362</v>
      </c>
      <c r="J488">
        <v>223</v>
      </c>
      <c r="K488" t="s">
        <v>532</v>
      </c>
      <c r="L488" s="1">
        <v>10681391.949999999</v>
      </c>
      <c r="M488">
        <v>0</v>
      </c>
      <c r="N488">
        <v>0</v>
      </c>
      <c r="O488">
        <v>0</v>
      </c>
      <c r="P488">
        <v>0</v>
      </c>
      <c r="Q488">
        <v>0</v>
      </c>
      <c r="R488" s="1">
        <v>10681391.949999999</v>
      </c>
      <c r="S488" s="1">
        <v>3924100</v>
      </c>
      <c r="T488" s="1">
        <v>3924100</v>
      </c>
      <c r="U488" s="1">
        <v>3924100</v>
      </c>
      <c r="V488" s="1">
        <v>3924100</v>
      </c>
      <c r="W488" s="1">
        <v>6757291.9500000002</v>
      </c>
    </row>
    <row r="489" spans="1:23" x14ac:dyDescent="0.35">
      <c r="A489">
        <v>22</v>
      </c>
      <c r="B489" t="s">
        <v>356</v>
      </c>
      <c r="C489">
        <v>2201</v>
      </c>
      <c r="D489" t="s">
        <v>357</v>
      </c>
      <c r="E489">
        <v>2201071</v>
      </c>
      <c r="F489" t="s">
        <v>433</v>
      </c>
      <c r="G489" t="s">
        <v>103</v>
      </c>
      <c r="H489" t="s">
        <v>1</v>
      </c>
      <c r="I489" t="s">
        <v>2</v>
      </c>
      <c r="J489" t="s">
        <v>3</v>
      </c>
      <c r="K489" t="s">
        <v>104</v>
      </c>
      <c r="L489" s="1">
        <v>5871441425.1899996</v>
      </c>
      <c r="M489">
        <v>0</v>
      </c>
      <c r="N489">
        <v>0</v>
      </c>
      <c r="O489" s="1">
        <v>2580609478</v>
      </c>
      <c r="P489" s="1">
        <v>2580609478</v>
      </c>
      <c r="Q489">
        <v>0</v>
      </c>
      <c r="R489" s="1">
        <v>5871441425.1899996</v>
      </c>
      <c r="S489" s="1">
        <v>1067652129</v>
      </c>
      <c r="T489" s="1">
        <v>1067652129</v>
      </c>
      <c r="U489" s="1">
        <v>1067652129</v>
      </c>
      <c r="V489" s="1">
        <v>1067652129</v>
      </c>
      <c r="W489" s="1">
        <v>4803789296.1899996</v>
      </c>
    </row>
    <row r="490" spans="1:23" x14ac:dyDescent="0.35">
      <c r="A490">
        <v>22</v>
      </c>
      <c r="B490" t="s">
        <v>356</v>
      </c>
      <c r="C490">
        <v>2201</v>
      </c>
      <c r="D490" t="s">
        <v>357</v>
      </c>
      <c r="E490">
        <v>2201071</v>
      </c>
      <c r="F490" t="s">
        <v>433</v>
      </c>
      <c r="G490" t="s">
        <v>533</v>
      </c>
      <c r="H490">
        <v>100</v>
      </c>
      <c r="I490" t="s">
        <v>362</v>
      </c>
      <c r="J490">
        <v>228</v>
      </c>
      <c r="K490" t="s">
        <v>534</v>
      </c>
      <c r="L490" s="1">
        <v>3284767948.4200001</v>
      </c>
      <c r="M490">
        <v>0</v>
      </c>
      <c r="N490">
        <v>0</v>
      </c>
      <c r="O490">
        <v>0</v>
      </c>
      <c r="P490" s="1">
        <v>2580609478</v>
      </c>
      <c r="Q490">
        <v>0</v>
      </c>
      <c r="R490" s="1">
        <v>704158470.41999996</v>
      </c>
      <c r="S490">
        <v>0</v>
      </c>
      <c r="T490">
        <v>0</v>
      </c>
      <c r="U490">
        <v>0</v>
      </c>
      <c r="V490">
        <v>0</v>
      </c>
      <c r="W490" s="1">
        <v>704158470.41999996</v>
      </c>
    </row>
    <row r="491" spans="1:23" x14ac:dyDescent="0.35">
      <c r="A491">
        <v>22</v>
      </c>
      <c r="B491" t="s">
        <v>356</v>
      </c>
      <c r="C491">
        <v>2201</v>
      </c>
      <c r="D491" t="s">
        <v>357</v>
      </c>
      <c r="E491">
        <v>2201071</v>
      </c>
      <c r="F491" t="s">
        <v>433</v>
      </c>
      <c r="G491" t="s">
        <v>535</v>
      </c>
      <c r="H491">
        <v>100</v>
      </c>
      <c r="I491" t="s">
        <v>362</v>
      </c>
      <c r="J491">
        <v>229</v>
      </c>
      <c r="K491" t="s">
        <v>536</v>
      </c>
      <c r="L491" s="1">
        <v>2074952548.0999999</v>
      </c>
      <c r="M491">
        <v>0</v>
      </c>
      <c r="N491">
        <v>0</v>
      </c>
      <c r="O491">
        <v>0</v>
      </c>
      <c r="P491">
        <v>0</v>
      </c>
      <c r="Q491">
        <v>0</v>
      </c>
      <c r="R491" s="1">
        <v>2074952548.0999999</v>
      </c>
      <c r="S491">
        <v>0</v>
      </c>
      <c r="T491">
        <v>0</v>
      </c>
      <c r="U491">
        <v>0</v>
      </c>
      <c r="V491">
        <v>0</v>
      </c>
      <c r="W491" s="1">
        <v>2074952548.0999999</v>
      </c>
    </row>
    <row r="492" spans="1:23" x14ac:dyDescent="0.35">
      <c r="A492">
        <v>22</v>
      </c>
      <c r="B492" t="s">
        <v>356</v>
      </c>
      <c r="C492">
        <v>2201</v>
      </c>
      <c r="D492" t="s">
        <v>357</v>
      </c>
      <c r="E492">
        <v>2201071</v>
      </c>
      <c r="F492" t="s">
        <v>433</v>
      </c>
      <c r="G492" t="s">
        <v>537</v>
      </c>
      <c r="H492">
        <v>100</v>
      </c>
      <c r="I492" t="s">
        <v>362</v>
      </c>
      <c r="J492">
        <v>230</v>
      </c>
      <c r="K492" t="s">
        <v>538</v>
      </c>
      <c r="L492" s="1">
        <v>1000</v>
      </c>
      <c r="M492">
        <v>0</v>
      </c>
      <c r="N492">
        <v>0</v>
      </c>
      <c r="O492" s="1">
        <v>2580609478</v>
      </c>
      <c r="P492">
        <v>0</v>
      </c>
      <c r="Q492">
        <v>0</v>
      </c>
      <c r="R492" s="1">
        <v>2580610478</v>
      </c>
      <c r="S492" s="1">
        <v>967728929</v>
      </c>
      <c r="T492" s="1">
        <v>967728929</v>
      </c>
      <c r="U492" s="1">
        <v>967728929</v>
      </c>
      <c r="V492" s="1">
        <v>967728929</v>
      </c>
      <c r="W492" s="1">
        <v>1612881549</v>
      </c>
    </row>
    <row r="493" spans="1:23" x14ac:dyDescent="0.35">
      <c r="A493">
        <v>22</v>
      </c>
      <c r="B493" t="s">
        <v>356</v>
      </c>
      <c r="C493">
        <v>2201</v>
      </c>
      <c r="D493" t="s">
        <v>357</v>
      </c>
      <c r="E493">
        <v>2201071</v>
      </c>
      <c r="F493" t="s">
        <v>433</v>
      </c>
      <c r="G493" t="s">
        <v>539</v>
      </c>
      <c r="H493">
        <v>100</v>
      </c>
      <c r="I493" t="s">
        <v>362</v>
      </c>
      <c r="J493">
        <v>231</v>
      </c>
      <c r="K493" t="s">
        <v>540</v>
      </c>
      <c r="L493" s="1">
        <v>1000</v>
      </c>
      <c r="M493">
        <v>0</v>
      </c>
      <c r="N493">
        <v>0</v>
      </c>
      <c r="O493">
        <v>0</v>
      </c>
      <c r="P493">
        <v>0</v>
      </c>
      <c r="Q493">
        <v>0</v>
      </c>
      <c r="R493" s="1">
        <v>1000</v>
      </c>
      <c r="S493">
        <v>0</v>
      </c>
      <c r="T493">
        <v>0</v>
      </c>
      <c r="U493">
        <v>0</v>
      </c>
      <c r="V493">
        <v>0</v>
      </c>
      <c r="W493" s="1">
        <v>1000</v>
      </c>
    </row>
    <row r="494" spans="1:23" x14ac:dyDescent="0.35">
      <c r="A494">
        <v>22</v>
      </c>
      <c r="B494" t="s">
        <v>356</v>
      </c>
      <c r="C494">
        <v>2201</v>
      </c>
      <c r="D494" t="s">
        <v>357</v>
      </c>
      <c r="E494">
        <v>2201071</v>
      </c>
      <c r="F494" t="s">
        <v>433</v>
      </c>
      <c r="G494" t="s">
        <v>541</v>
      </c>
      <c r="H494">
        <v>100</v>
      </c>
      <c r="I494" t="s">
        <v>362</v>
      </c>
      <c r="J494">
        <v>232</v>
      </c>
      <c r="K494" t="s">
        <v>542</v>
      </c>
      <c r="L494" s="1">
        <v>461272465.97000003</v>
      </c>
      <c r="M494">
        <v>0</v>
      </c>
      <c r="N494">
        <v>0</v>
      </c>
      <c r="O494">
        <v>0</v>
      </c>
      <c r="P494">
        <v>0</v>
      </c>
      <c r="Q494">
        <v>0</v>
      </c>
      <c r="R494" s="1">
        <v>461272465.97000003</v>
      </c>
      <c r="S494" s="1">
        <v>89188800</v>
      </c>
      <c r="T494" s="1">
        <v>89188800</v>
      </c>
      <c r="U494" s="1">
        <v>89188800</v>
      </c>
      <c r="V494" s="1">
        <v>89188800</v>
      </c>
      <c r="W494" s="1">
        <v>372083665.97000003</v>
      </c>
    </row>
    <row r="495" spans="1:23" x14ac:dyDescent="0.35">
      <c r="A495">
        <v>22</v>
      </c>
      <c r="B495" t="s">
        <v>356</v>
      </c>
      <c r="C495">
        <v>2201</v>
      </c>
      <c r="D495" t="s">
        <v>357</v>
      </c>
      <c r="E495">
        <v>2201071</v>
      </c>
      <c r="F495" t="s">
        <v>433</v>
      </c>
      <c r="G495" t="s">
        <v>543</v>
      </c>
      <c r="H495">
        <v>100</v>
      </c>
      <c r="I495" t="s">
        <v>362</v>
      </c>
      <c r="J495">
        <v>233</v>
      </c>
      <c r="K495" t="s">
        <v>544</v>
      </c>
      <c r="L495" s="1">
        <v>50446462.700000003</v>
      </c>
      <c r="M495">
        <v>0</v>
      </c>
      <c r="N495">
        <v>0</v>
      </c>
      <c r="O495">
        <v>0</v>
      </c>
      <c r="P495">
        <v>0</v>
      </c>
      <c r="Q495">
        <v>0</v>
      </c>
      <c r="R495" s="1">
        <v>50446462.700000003</v>
      </c>
      <c r="S495" s="1">
        <v>10734400</v>
      </c>
      <c r="T495" s="1">
        <v>10734400</v>
      </c>
      <c r="U495" s="1">
        <v>10734400</v>
      </c>
      <c r="V495" s="1">
        <v>10734400</v>
      </c>
      <c r="W495" s="1">
        <v>39712062.700000003</v>
      </c>
    </row>
    <row r="496" spans="1:23" x14ac:dyDescent="0.35">
      <c r="A496">
        <v>22</v>
      </c>
      <c r="B496" t="s">
        <v>356</v>
      </c>
      <c r="C496">
        <v>2201</v>
      </c>
      <c r="D496" t="s">
        <v>357</v>
      </c>
      <c r="E496">
        <v>2201071</v>
      </c>
      <c r="F496" t="s">
        <v>433</v>
      </c>
      <c r="G496" t="s">
        <v>108</v>
      </c>
      <c r="H496" t="s">
        <v>1</v>
      </c>
      <c r="I496" t="s">
        <v>2</v>
      </c>
      <c r="J496" t="s">
        <v>3</v>
      </c>
      <c r="K496" t="s">
        <v>109</v>
      </c>
      <c r="L496" s="1">
        <v>6690384560.9799995</v>
      </c>
      <c r="M496">
        <v>0</v>
      </c>
      <c r="N496">
        <v>0</v>
      </c>
      <c r="O496" s="1">
        <v>2229998947</v>
      </c>
      <c r="P496" s="1">
        <v>2229998947</v>
      </c>
      <c r="Q496">
        <v>0</v>
      </c>
      <c r="R496" s="1">
        <v>6690384560.9799995</v>
      </c>
      <c r="S496" s="1">
        <v>837205613</v>
      </c>
      <c r="T496" s="1">
        <v>837205613</v>
      </c>
      <c r="U496" s="1">
        <v>837205613</v>
      </c>
      <c r="V496" s="1">
        <v>837205613</v>
      </c>
      <c r="W496" s="1">
        <v>5853178947.9799995</v>
      </c>
    </row>
    <row r="497" spans="1:23" x14ac:dyDescent="0.35">
      <c r="A497">
        <v>22</v>
      </c>
      <c r="B497" t="s">
        <v>356</v>
      </c>
      <c r="C497">
        <v>2201</v>
      </c>
      <c r="D497" t="s">
        <v>357</v>
      </c>
      <c r="E497">
        <v>2201071</v>
      </c>
      <c r="F497" t="s">
        <v>433</v>
      </c>
      <c r="G497" t="s">
        <v>545</v>
      </c>
      <c r="H497">
        <v>100</v>
      </c>
      <c r="I497" t="s">
        <v>362</v>
      </c>
      <c r="J497">
        <v>240</v>
      </c>
      <c r="K497" t="s">
        <v>546</v>
      </c>
      <c r="L497" s="1">
        <v>5776123480.4799995</v>
      </c>
      <c r="M497">
        <v>0</v>
      </c>
      <c r="N497">
        <v>0</v>
      </c>
      <c r="O497">
        <v>0</v>
      </c>
      <c r="P497" s="1">
        <v>2229998947</v>
      </c>
      <c r="Q497">
        <v>0</v>
      </c>
      <c r="R497" s="1">
        <v>3546124533.48</v>
      </c>
      <c r="S497">
        <v>0</v>
      </c>
      <c r="T497">
        <v>0</v>
      </c>
      <c r="U497">
        <v>0</v>
      </c>
      <c r="V497">
        <v>0</v>
      </c>
      <c r="W497" s="1">
        <v>3546124533.48</v>
      </c>
    </row>
    <row r="498" spans="1:23" x14ac:dyDescent="0.35">
      <c r="A498">
        <v>22</v>
      </c>
      <c r="B498" t="s">
        <v>356</v>
      </c>
      <c r="C498">
        <v>2201</v>
      </c>
      <c r="D498" t="s">
        <v>357</v>
      </c>
      <c r="E498">
        <v>2201071</v>
      </c>
      <c r="F498" t="s">
        <v>433</v>
      </c>
      <c r="G498" t="s">
        <v>547</v>
      </c>
      <c r="H498">
        <v>100</v>
      </c>
      <c r="I498" t="s">
        <v>362</v>
      </c>
      <c r="J498">
        <v>241</v>
      </c>
      <c r="K498" t="s">
        <v>548</v>
      </c>
      <c r="L498" s="1">
        <v>1000</v>
      </c>
      <c r="M498">
        <v>0</v>
      </c>
      <c r="N498">
        <v>0</v>
      </c>
      <c r="O498" s="1">
        <v>2229998947</v>
      </c>
      <c r="P498">
        <v>0</v>
      </c>
      <c r="Q498">
        <v>0</v>
      </c>
      <c r="R498" s="1">
        <v>2229999947</v>
      </c>
      <c r="S498" s="1">
        <v>836249980</v>
      </c>
      <c r="T498" s="1">
        <v>836249980</v>
      </c>
      <c r="U498" s="1">
        <v>836249980</v>
      </c>
      <c r="V498" s="1">
        <v>836249980</v>
      </c>
      <c r="W498" s="1">
        <v>1393749967</v>
      </c>
    </row>
    <row r="499" spans="1:23" x14ac:dyDescent="0.35">
      <c r="A499">
        <v>22</v>
      </c>
      <c r="B499" t="s">
        <v>356</v>
      </c>
      <c r="C499">
        <v>2201</v>
      </c>
      <c r="D499" t="s">
        <v>357</v>
      </c>
      <c r="E499">
        <v>2201071</v>
      </c>
      <c r="F499" t="s">
        <v>433</v>
      </c>
      <c r="G499" t="s">
        <v>549</v>
      </c>
      <c r="H499">
        <v>100</v>
      </c>
      <c r="I499" t="s">
        <v>362</v>
      </c>
      <c r="J499">
        <v>242</v>
      </c>
      <c r="K499" t="s">
        <v>550</v>
      </c>
      <c r="L499" s="1">
        <v>514913832.33999997</v>
      </c>
      <c r="M499">
        <v>0</v>
      </c>
      <c r="N499">
        <v>0</v>
      </c>
      <c r="O499">
        <v>0</v>
      </c>
      <c r="P499">
        <v>0</v>
      </c>
      <c r="Q499">
        <v>0</v>
      </c>
      <c r="R499" s="1">
        <v>514913832.33999997</v>
      </c>
      <c r="S499" s="1">
        <v>955633</v>
      </c>
      <c r="T499" s="1">
        <v>955633</v>
      </c>
      <c r="U499" s="1">
        <v>955633</v>
      </c>
      <c r="V499" s="1">
        <v>955633</v>
      </c>
      <c r="W499" s="1">
        <v>513958199.33999997</v>
      </c>
    </row>
    <row r="500" spans="1:23" x14ac:dyDescent="0.35">
      <c r="A500">
        <v>22</v>
      </c>
      <c r="B500" t="s">
        <v>356</v>
      </c>
      <c r="C500">
        <v>2201</v>
      </c>
      <c r="D500" t="s">
        <v>357</v>
      </c>
      <c r="E500">
        <v>2201071</v>
      </c>
      <c r="F500" t="s">
        <v>433</v>
      </c>
      <c r="G500" t="s">
        <v>551</v>
      </c>
      <c r="H500">
        <v>100</v>
      </c>
      <c r="I500" t="s">
        <v>362</v>
      </c>
      <c r="J500">
        <v>243</v>
      </c>
      <c r="K500" t="s">
        <v>552</v>
      </c>
      <c r="L500" s="1">
        <v>283781102.64999998</v>
      </c>
      <c r="M500">
        <v>0</v>
      </c>
      <c r="N500">
        <v>0</v>
      </c>
      <c r="O500">
        <v>0</v>
      </c>
      <c r="P500">
        <v>0</v>
      </c>
      <c r="Q500">
        <v>0</v>
      </c>
      <c r="R500" s="1">
        <v>283781102.64999998</v>
      </c>
      <c r="S500">
        <v>0</v>
      </c>
      <c r="T500">
        <v>0</v>
      </c>
      <c r="U500">
        <v>0</v>
      </c>
      <c r="V500">
        <v>0</v>
      </c>
      <c r="W500" s="1">
        <v>283781102.64999998</v>
      </c>
    </row>
    <row r="501" spans="1:23" x14ac:dyDescent="0.35">
      <c r="A501">
        <v>22</v>
      </c>
      <c r="B501" t="s">
        <v>356</v>
      </c>
      <c r="C501">
        <v>2201</v>
      </c>
      <c r="D501" t="s">
        <v>357</v>
      </c>
      <c r="E501">
        <v>2201071</v>
      </c>
      <c r="F501" t="s">
        <v>433</v>
      </c>
      <c r="G501" t="s">
        <v>553</v>
      </c>
      <c r="H501">
        <v>100</v>
      </c>
      <c r="I501" t="s">
        <v>362</v>
      </c>
      <c r="J501">
        <v>244</v>
      </c>
      <c r="K501" t="s">
        <v>554</v>
      </c>
      <c r="L501" s="1">
        <v>54930032.609999999</v>
      </c>
      <c r="M501">
        <v>0</v>
      </c>
      <c r="N501">
        <v>0</v>
      </c>
      <c r="O501">
        <v>0</v>
      </c>
      <c r="P501">
        <v>0</v>
      </c>
      <c r="Q501">
        <v>0</v>
      </c>
      <c r="R501" s="1">
        <v>54930032.609999999</v>
      </c>
      <c r="S501">
        <v>0</v>
      </c>
      <c r="T501">
        <v>0</v>
      </c>
      <c r="U501">
        <v>0</v>
      </c>
      <c r="V501">
        <v>0</v>
      </c>
      <c r="W501" s="1">
        <v>54930032.609999999</v>
      </c>
    </row>
    <row r="502" spans="1:23" x14ac:dyDescent="0.35">
      <c r="A502">
        <v>22</v>
      </c>
      <c r="B502" t="s">
        <v>356</v>
      </c>
      <c r="C502">
        <v>2201</v>
      </c>
      <c r="D502" t="s">
        <v>357</v>
      </c>
      <c r="E502">
        <v>2201071</v>
      </c>
      <c r="F502" t="s">
        <v>433</v>
      </c>
      <c r="G502" t="s">
        <v>555</v>
      </c>
      <c r="H502">
        <v>100</v>
      </c>
      <c r="I502" t="s">
        <v>362</v>
      </c>
      <c r="J502">
        <v>245</v>
      </c>
      <c r="K502" t="s">
        <v>556</v>
      </c>
      <c r="L502" s="1">
        <v>60635112.899999999</v>
      </c>
      <c r="M502">
        <v>0</v>
      </c>
      <c r="N502">
        <v>0</v>
      </c>
      <c r="O502">
        <v>0</v>
      </c>
      <c r="P502">
        <v>0</v>
      </c>
      <c r="Q502">
        <v>0</v>
      </c>
      <c r="R502" s="1">
        <v>60635112.899999999</v>
      </c>
      <c r="S502">
        <v>0</v>
      </c>
      <c r="T502">
        <v>0</v>
      </c>
      <c r="U502">
        <v>0</v>
      </c>
      <c r="V502">
        <v>0</v>
      </c>
      <c r="W502" s="1">
        <v>60635112.899999999</v>
      </c>
    </row>
    <row r="503" spans="1:23" x14ac:dyDescent="0.35">
      <c r="A503">
        <v>22</v>
      </c>
      <c r="B503" t="s">
        <v>356</v>
      </c>
      <c r="C503">
        <v>2201</v>
      </c>
      <c r="D503" t="s">
        <v>357</v>
      </c>
      <c r="E503">
        <v>2201071</v>
      </c>
      <c r="F503" t="s">
        <v>433</v>
      </c>
      <c r="G503" t="s">
        <v>116</v>
      </c>
      <c r="H503" t="s">
        <v>1</v>
      </c>
      <c r="I503" t="s">
        <v>2</v>
      </c>
      <c r="J503" t="s">
        <v>3</v>
      </c>
      <c r="K503" t="s">
        <v>117</v>
      </c>
      <c r="L503" s="1">
        <v>2520279325.2199998</v>
      </c>
      <c r="M503">
        <v>0</v>
      </c>
      <c r="N503">
        <v>0</v>
      </c>
      <c r="O503">
        <v>0</v>
      </c>
      <c r="P503">
        <v>0</v>
      </c>
      <c r="Q503">
        <v>0</v>
      </c>
      <c r="R503" s="1">
        <v>2520279325.2199998</v>
      </c>
      <c r="S503" s="1">
        <v>470855200</v>
      </c>
      <c r="T503" s="1">
        <v>470855200</v>
      </c>
      <c r="U503" s="1">
        <v>470855200</v>
      </c>
      <c r="V503" s="1">
        <v>470855200</v>
      </c>
      <c r="W503" s="1">
        <v>2049424125.22</v>
      </c>
    </row>
    <row r="504" spans="1:23" x14ac:dyDescent="0.35">
      <c r="A504">
        <v>22</v>
      </c>
      <c r="B504" t="s">
        <v>356</v>
      </c>
      <c r="C504">
        <v>2201</v>
      </c>
      <c r="D504" t="s">
        <v>357</v>
      </c>
      <c r="E504">
        <v>2201071</v>
      </c>
      <c r="F504" t="s">
        <v>433</v>
      </c>
      <c r="G504" t="s">
        <v>557</v>
      </c>
      <c r="H504">
        <v>100</v>
      </c>
      <c r="I504" t="s">
        <v>362</v>
      </c>
      <c r="J504">
        <v>252</v>
      </c>
      <c r="K504" t="s">
        <v>558</v>
      </c>
      <c r="L504" s="1">
        <v>2001448315.2</v>
      </c>
      <c r="M504">
        <v>0</v>
      </c>
      <c r="N504">
        <v>0</v>
      </c>
      <c r="O504">
        <v>0</v>
      </c>
      <c r="P504">
        <v>0</v>
      </c>
      <c r="Q504">
        <v>0</v>
      </c>
      <c r="R504" s="1">
        <v>2001448315.2</v>
      </c>
      <c r="S504" s="1">
        <v>372065700</v>
      </c>
      <c r="T504" s="1">
        <v>372065700</v>
      </c>
      <c r="U504" s="1">
        <v>372065700</v>
      </c>
      <c r="V504" s="1">
        <v>372065700</v>
      </c>
      <c r="W504" s="1">
        <v>1629382615.2</v>
      </c>
    </row>
    <row r="505" spans="1:23" x14ac:dyDescent="0.35">
      <c r="A505">
        <v>22</v>
      </c>
      <c r="B505" t="s">
        <v>356</v>
      </c>
      <c r="C505">
        <v>2201</v>
      </c>
      <c r="D505" t="s">
        <v>357</v>
      </c>
      <c r="E505">
        <v>2201071</v>
      </c>
      <c r="F505" t="s">
        <v>433</v>
      </c>
      <c r="G505" t="s">
        <v>559</v>
      </c>
      <c r="H505">
        <v>100</v>
      </c>
      <c r="I505" t="s">
        <v>362</v>
      </c>
      <c r="J505">
        <v>253</v>
      </c>
      <c r="K505" t="s">
        <v>560</v>
      </c>
      <c r="L505" s="1">
        <v>251096731.19999999</v>
      </c>
      <c r="M505">
        <v>0</v>
      </c>
      <c r="N505">
        <v>0</v>
      </c>
      <c r="O505">
        <v>0</v>
      </c>
      <c r="P505">
        <v>0</v>
      </c>
      <c r="Q505">
        <v>0</v>
      </c>
      <c r="R505" s="1">
        <v>251096731.19999999</v>
      </c>
      <c r="S505" s="1">
        <v>47275700</v>
      </c>
      <c r="T505" s="1">
        <v>47275700</v>
      </c>
      <c r="U505" s="1">
        <v>47275700</v>
      </c>
      <c r="V505" s="1">
        <v>47275700</v>
      </c>
      <c r="W505" s="1">
        <v>203821031.19999999</v>
      </c>
    </row>
    <row r="506" spans="1:23" x14ac:dyDescent="0.35">
      <c r="A506">
        <v>22</v>
      </c>
      <c r="B506" t="s">
        <v>356</v>
      </c>
      <c r="C506">
        <v>2201</v>
      </c>
      <c r="D506" t="s">
        <v>357</v>
      </c>
      <c r="E506">
        <v>2201071</v>
      </c>
      <c r="F506" t="s">
        <v>433</v>
      </c>
      <c r="G506" t="s">
        <v>561</v>
      </c>
      <c r="H506">
        <v>100</v>
      </c>
      <c r="I506" t="s">
        <v>362</v>
      </c>
      <c r="J506">
        <v>254</v>
      </c>
      <c r="K506" t="s">
        <v>562</v>
      </c>
      <c r="L506" s="1">
        <v>242358236.08000001</v>
      </c>
      <c r="M506">
        <v>0</v>
      </c>
      <c r="N506">
        <v>0</v>
      </c>
      <c r="O506">
        <v>0</v>
      </c>
      <c r="P506">
        <v>0</v>
      </c>
      <c r="Q506">
        <v>0</v>
      </c>
      <c r="R506" s="1">
        <v>242358236.08000001</v>
      </c>
      <c r="S506" s="1">
        <v>46498300</v>
      </c>
      <c r="T506" s="1">
        <v>46498300</v>
      </c>
      <c r="U506" s="1">
        <v>46498300</v>
      </c>
      <c r="V506" s="1">
        <v>46498300</v>
      </c>
      <c r="W506" s="1">
        <v>195859936.08000001</v>
      </c>
    </row>
    <row r="507" spans="1:23" x14ac:dyDescent="0.35">
      <c r="A507">
        <v>22</v>
      </c>
      <c r="B507" t="s">
        <v>356</v>
      </c>
      <c r="C507">
        <v>2201</v>
      </c>
      <c r="D507" t="s">
        <v>357</v>
      </c>
      <c r="E507">
        <v>2201071</v>
      </c>
      <c r="F507" t="s">
        <v>433</v>
      </c>
      <c r="G507" t="s">
        <v>563</v>
      </c>
      <c r="H507">
        <v>100</v>
      </c>
      <c r="I507" t="s">
        <v>362</v>
      </c>
      <c r="J507">
        <v>255</v>
      </c>
      <c r="K507" t="s">
        <v>564</v>
      </c>
      <c r="L507" s="1">
        <v>25376042.739999998</v>
      </c>
      <c r="M507">
        <v>0</v>
      </c>
      <c r="N507">
        <v>0</v>
      </c>
      <c r="O507">
        <v>0</v>
      </c>
      <c r="P507">
        <v>0</v>
      </c>
      <c r="Q507">
        <v>0</v>
      </c>
      <c r="R507" s="1">
        <v>25376042.739999998</v>
      </c>
      <c r="S507" s="1">
        <v>5015500</v>
      </c>
      <c r="T507" s="1">
        <v>5015500</v>
      </c>
      <c r="U507" s="1">
        <v>5015500</v>
      </c>
      <c r="V507" s="1">
        <v>5015500</v>
      </c>
      <c r="W507" s="1">
        <v>20360542.739999998</v>
      </c>
    </row>
    <row r="508" spans="1:23" x14ac:dyDescent="0.35">
      <c r="A508">
        <v>22</v>
      </c>
      <c r="B508" t="s">
        <v>356</v>
      </c>
      <c r="C508">
        <v>2201</v>
      </c>
      <c r="D508" t="s">
        <v>357</v>
      </c>
      <c r="E508">
        <v>2201071</v>
      </c>
      <c r="F508" t="s">
        <v>433</v>
      </c>
      <c r="G508" t="s">
        <v>121</v>
      </c>
      <c r="H508" t="s">
        <v>1</v>
      </c>
      <c r="I508" t="s">
        <v>2</v>
      </c>
      <c r="J508" t="s">
        <v>3</v>
      </c>
      <c r="K508" t="s">
        <v>122</v>
      </c>
      <c r="L508" s="1">
        <v>185962651.50999999</v>
      </c>
      <c r="M508">
        <v>0</v>
      </c>
      <c r="N508">
        <v>0</v>
      </c>
      <c r="O508">
        <v>0</v>
      </c>
      <c r="P508">
        <v>0</v>
      </c>
      <c r="Q508">
        <v>0</v>
      </c>
      <c r="R508" s="1">
        <v>185962651.50999999</v>
      </c>
      <c r="S508" s="1">
        <v>29698000</v>
      </c>
      <c r="T508" s="1">
        <v>29698000</v>
      </c>
      <c r="U508" s="1">
        <v>29698000</v>
      </c>
      <c r="V508" s="1">
        <v>29698000</v>
      </c>
      <c r="W508" s="1">
        <v>156264651.50999999</v>
      </c>
    </row>
    <row r="509" spans="1:23" x14ac:dyDescent="0.35">
      <c r="A509">
        <v>22</v>
      </c>
      <c r="B509" t="s">
        <v>356</v>
      </c>
      <c r="C509">
        <v>2201</v>
      </c>
      <c r="D509" t="s">
        <v>357</v>
      </c>
      <c r="E509">
        <v>2201071</v>
      </c>
      <c r="F509" t="s">
        <v>433</v>
      </c>
      <c r="G509" t="s">
        <v>565</v>
      </c>
      <c r="H509">
        <v>100</v>
      </c>
      <c r="I509" t="s">
        <v>362</v>
      </c>
      <c r="J509">
        <v>260</v>
      </c>
      <c r="K509" t="s">
        <v>566</v>
      </c>
      <c r="L509" s="1">
        <v>68757695.420000002</v>
      </c>
      <c r="M509">
        <v>0</v>
      </c>
      <c r="N509">
        <v>0</v>
      </c>
      <c r="O509">
        <v>0</v>
      </c>
      <c r="P509">
        <v>0</v>
      </c>
      <c r="Q509">
        <v>0</v>
      </c>
      <c r="R509" s="1">
        <v>68757695.420000002</v>
      </c>
      <c r="S509" s="1">
        <v>12837600</v>
      </c>
      <c r="T509" s="1">
        <v>12837600</v>
      </c>
      <c r="U509" s="1">
        <v>12837600</v>
      </c>
      <c r="V509" s="1">
        <v>12837600</v>
      </c>
      <c r="W509" s="1">
        <v>55920095.420000002</v>
      </c>
    </row>
    <row r="510" spans="1:23" x14ac:dyDescent="0.35">
      <c r="A510">
        <v>22</v>
      </c>
      <c r="B510" t="s">
        <v>356</v>
      </c>
      <c r="C510">
        <v>2201</v>
      </c>
      <c r="D510" t="s">
        <v>357</v>
      </c>
      <c r="E510">
        <v>2201071</v>
      </c>
      <c r="F510" t="s">
        <v>433</v>
      </c>
      <c r="G510" t="s">
        <v>567</v>
      </c>
      <c r="H510">
        <v>100</v>
      </c>
      <c r="I510" t="s">
        <v>362</v>
      </c>
      <c r="J510">
        <v>261</v>
      </c>
      <c r="K510" t="s">
        <v>568</v>
      </c>
      <c r="L510" s="1">
        <v>114377464.08</v>
      </c>
      <c r="M510">
        <v>0</v>
      </c>
      <c r="N510">
        <v>0</v>
      </c>
      <c r="O510">
        <v>0</v>
      </c>
      <c r="P510">
        <v>0</v>
      </c>
      <c r="Q510">
        <v>0</v>
      </c>
      <c r="R510" s="1">
        <v>114377464.08</v>
      </c>
      <c r="S510" s="1">
        <v>16231600</v>
      </c>
      <c r="T510" s="1">
        <v>16231600</v>
      </c>
      <c r="U510" s="1">
        <v>16231600</v>
      </c>
      <c r="V510" s="1">
        <v>16231600</v>
      </c>
      <c r="W510" s="1">
        <v>98145864.079999998</v>
      </c>
    </row>
    <row r="511" spans="1:23" x14ac:dyDescent="0.35">
      <c r="A511">
        <v>22</v>
      </c>
      <c r="B511" t="s">
        <v>356</v>
      </c>
      <c r="C511">
        <v>2201</v>
      </c>
      <c r="D511" t="s">
        <v>357</v>
      </c>
      <c r="E511">
        <v>2201071</v>
      </c>
      <c r="F511" t="s">
        <v>433</v>
      </c>
      <c r="G511" t="s">
        <v>569</v>
      </c>
      <c r="H511">
        <v>100</v>
      </c>
      <c r="I511" t="s">
        <v>362</v>
      </c>
      <c r="J511">
        <v>262</v>
      </c>
      <c r="K511" t="s">
        <v>570</v>
      </c>
      <c r="L511" s="1">
        <v>2827492.01</v>
      </c>
      <c r="M511">
        <v>0</v>
      </c>
      <c r="N511">
        <v>0</v>
      </c>
      <c r="O511">
        <v>0</v>
      </c>
      <c r="P511">
        <v>0</v>
      </c>
      <c r="Q511">
        <v>0</v>
      </c>
      <c r="R511" s="1">
        <v>2827492.01</v>
      </c>
      <c r="S511" s="1">
        <v>628800</v>
      </c>
      <c r="T511" s="1">
        <v>628800</v>
      </c>
      <c r="U511" s="1">
        <v>628800</v>
      </c>
      <c r="V511" s="1">
        <v>628800</v>
      </c>
      <c r="W511" s="1">
        <v>2198692.0099999998</v>
      </c>
    </row>
    <row r="512" spans="1:23" x14ac:dyDescent="0.35">
      <c r="A512">
        <v>22</v>
      </c>
      <c r="B512" t="s">
        <v>356</v>
      </c>
      <c r="C512">
        <v>2201</v>
      </c>
      <c r="D512" t="s">
        <v>357</v>
      </c>
      <c r="E512">
        <v>2201071</v>
      </c>
      <c r="F512" t="s">
        <v>433</v>
      </c>
      <c r="G512" t="s">
        <v>126</v>
      </c>
      <c r="H512" t="s">
        <v>1</v>
      </c>
      <c r="I512" t="s">
        <v>2</v>
      </c>
      <c r="J512" t="s">
        <v>3</v>
      </c>
      <c r="K512" t="s">
        <v>127</v>
      </c>
      <c r="L512" s="1">
        <v>1890392714.6099999</v>
      </c>
      <c r="M512">
        <v>0</v>
      </c>
      <c r="N512">
        <v>0</v>
      </c>
      <c r="O512">
        <v>0</v>
      </c>
      <c r="P512">
        <v>0</v>
      </c>
      <c r="Q512">
        <v>0</v>
      </c>
      <c r="R512" s="1">
        <v>1890392714.6099999</v>
      </c>
      <c r="S512" s="1">
        <v>353186500</v>
      </c>
      <c r="T512" s="1">
        <v>353186500</v>
      </c>
      <c r="U512" s="1">
        <v>353186500</v>
      </c>
      <c r="V512" s="1">
        <v>353186500</v>
      </c>
      <c r="W512" s="1">
        <v>1537206214.6099999</v>
      </c>
    </row>
    <row r="513" spans="1:23" x14ac:dyDescent="0.35">
      <c r="A513">
        <v>22</v>
      </c>
      <c r="B513" t="s">
        <v>356</v>
      </c>
      <c r="C513">
        <v>2201</v>
      </c>
      <c r="D513" t="s">
        <v>357</v>
      </c>
      <c r="E513">
        <v>2201071</v>
      </c>
      <c r="F513" t="s">
        <v>433</v>
      </c>
      <c r="G513" t="s">
        <v>571</v>
      </c>
      <c r="H513">
        <v>100</v>
      </c>
      <c r="I513" t="s">
        <v>362</v>
      </c>
      <c r="J513">
        <v>267</v>
      </c>
      <c r="K513" t="s">
        <v>572</v>
      </c>
      <c r="L513" s="1">
        <v>1501244191.2</v>
      </c>
      <c r="M513">
        <v>0</v>
      </c>
      <c r="N513">
        <v>0</v>
      </c>
      <c r="O513">
        <v>0</v>
      </c>
      <c r="P513">
        <v>0</v>
      </c>
      <c r="Q513">
        <v>0</v>
      </c>
      <c r="R513" s="1">
        <v>1501244191.2</v>
      </c>
      <c r="S513" s="1">
        <v>279089000</v>
      </c>
      <c r="T513" s="1">
        <v>279089000</v>
      </c>
      <c r="U513" s="1">
        <v>279089000</v>
      </c>
      <c r="V513" s="1">
        <v>279089000</v>
      </c>
      <c r="W513" s="1">
        <v>1222155191.2</v>
      </c>
    </row>
    <row r="514" spans="1:23" x14ac:dyDescent="0.35">
      <c r="A514">
        <v>22</v>
      </c>
      <c r="B514" t="s">
        <v>356</v>
      </c>
      <c r="C514">
        <v>2201</v>
      </c>
      <c r="D514" t="s">
        <v>357</v>
      </c>
      <c r="E514">
        <v>2201071</v>
      </c>
      <c r="F514" t="s">
        <v>433</v>
      </c>
      <c r="G514" t="s">
        <v>573</v>
      </c>
      <c r="H514">
        <v>100</v>
      </c>
      <c r="I514" t="s">
        <v>362</v>
      </c>
      <c r="J514">
        <v>268</v>
      </c>
      <c r="K514" t="s">
        <v>574</v>
      </c>
      <c r="L514" s="1">
        <v>188335504.80000001</v>
      </c>
      <c r="M514">
        <v>0</v>
      </c>
      <c r="N514">
        <v>0</v>
      </c>
      <c r="O514">
        <v>0</v>
      </c>
      <c r="P514">
        <v>0</v>
      </c>
      <c r="Q514">
        <v>0</v>
      </c>
      <c r="R514" s="1">
        <v>188335504.80000001</v>
      </c>
      <c r="S514" s="1">
        <v>35459000</v>
      </c>
      <c r="T514" s="1">
        <v>35459000</v>
      </c>
      <c r="U514" s="1">
        <v>35459000</v>
      </c>
      <c r="V514" s="1">
        <v>35459000</v>
      </c>
      <c r="W514" s="1">
        <v>152876504.80000001</v>
      </c>
    </row>
    <row r="515" spans="1:23" x14ac:dyDescent="0.35">
      <c r="A515">
        <v>22</v>
      </c>
      <c r="B515" t="s">
        <v>356</v>
      </c>
      <c r="C515">
        <v>2201</v>
      </c>
      <c r="D515" t="s">
        <v>357</v>
      </c>
      <c r="E515">
        <v>2201071</v>
      </c>
      <c r="F515" t="s">
        <v>433</v>
      </c>
      <c r="G515" t="s">
        <v>575</v>
      </c>
      <c r="H515">
        <v>100</v>
      </c>
      <c r="I515" t="s">
        <v>362</v>
      </c>
      <c r="J515">
        <v>269</v>
      </c>
      <c r="K515" t="s">
        <v>576</v>
      </c>
      <c r="L515" s="1">
        <v>181777341.63999999</v>
      </c>
      <c r="M515">
        <v>0</v>
      </c>
      <c r="N515">
        <v>0</v>
      </c>
      <c r="O515">
        <v>0</v>
      </c>
      <c r="P515">
        <v>0</v>
      </c>
      <c r="Q515">
        <v>0</v>
      </c>
      <c r="R515" s="1">
        <v>181777341.63999999</v>
      </c>
      <c r="S515" s="1">
        <v>34877500</v>
      </c>
      <c r="T515" s="1">
        <v>34877500</v>
      </c>
      <c r="U515" s="1">
        <v>34877500</v>
      </c>
      <c r="V515" s="1">
        <v>34877500</v>
      </c>
      <c r="W515" s="1">
        <v>146899841.63999999</v>
      </c>
    </row>
    <row r="516" spans="1:23" x14ac:dyDescent="0.35">
      <c r="A516">
        <v>22</v>
      </c>
      <c r="B516" t="s">
        <v>356</v>
      </c>
      <c r="C516">
        <v>2201</v>
      </c>
      <c r="D516" t="s">
        <v>357</v>
      </c>
      <c r="E516">
        <v>2201071</v>
      </c>
      <c r="F516" t="s">
        <v>433</v>
      </c>
      <c r="G516" t="s">
        <v>577</v>
      </c>
      <c r="H516">
        <v>100</v>
      </c>
      <c r="I516" t="s">
        <v>362</v>
      </c>
      <c r="J516">
        <v>270</v>
      </c>
      <c r="K516" t="s">
        <v>578</v>
      </c>
      <c r="L516" s="1">
        <v>19035676.969999999</v>
      </c>
      <c r="M516">
        <v>0</v>
      </c>
      <c r="N516">
        <v>0</v>
      </c>
      <c r="O516">
        <v>0</v>
      </c>
      <c r="P516">
        <v>0</v>
      </c>
      <c r="Q516">
        <v>0</v>
      </c>
      <c r="R516" s="1">
        <v>19035676.969999999</v>
      </c>
      <c r="S516" s="1">
        <v>3761000</v>
      </c>
      <c r="T516" s="1">
        <v>3761000</v>
      </c>
      <c r="U516" s="1">
        <v>3761000</v>
      </c>
      <c r="V516" s="1">
        <v>3761000</v>
      </c>
      <c r="W516" s="1">
        <v>15274676.970000001</v>
      </c>
    </row>
    <row r="517" spans="1:23" x14ac:dyDescent="0.35">
      <c r="A517">
        <v>22</v>
      </c>
      <c r="B517" t="s">
        <v>356</v>
      </c>
      <c r="C517">
        <v>2201</v>
      </c>
      <c r="D517" t="s">
        <v>357</v>
      </c>
      <c r="E517">
        <v>2201071</v>
      </c>
      <c r="F517" t="s">
        <v>433</v>
      </c>
      <c r="G517" t="s">
        <v>131</v>
      </c>
      <c r="H517" t="s">
        <v>1</v>
      </c>
      <c r="I517" t="s">
        <v>2</v>
      </c>
      <c r="J517" t="s">
        <v>3</v>
      </c>
      <c r="K517" t="s">
        <v>132</v>
      </c>
      <c r="L517" s="1">
        <v>315765973.63999999</v>
      </c>
      <c r="M517">
        <v>0</v>
      </c>
      <c r="N517">
        <v>0</v>
      </c>
      <c r="O517">
        <v>0</v>
      </c>
      <c r="P517">
        <v>0</v>
      </c>
      <c r="Q517">
        <v>0</v>
      </c>
      <c r="R517" s="1">
        <v>315765973.63999999</v>
      </c>
      <c r="S517" s="1">
        <v>58999200</v>
      </c>
      <c r="T517" s="1">
        <v>58999200</v>
      </c>
      <c r="U517" s="1">
        <v>58999200</v>
      </c>
      <c r="V517" s="1">
        <v>58999200</v>
      </c>
      <c r="W517" s="1">
        <v>256766773.63999999</v>
      </c>
    </row>
    <row r="518" spans="1:23" x14ac:dyDescent="0.35">
      <c r="A518">
        <v>22</v>
      </c>
      <c r="B518" t="s">
        <v>356</v>
      </c>
      <c r="C518">
        <v>2201</v>
      </c>
      <c r="D518" t="s">
        <v>357</v>
      </c>
      <c r="E518">
        <v>2201071</v>
      </c>
      <c r="F518" t="s">
        <v>433</v>
      </c>
      <c r="G518" t="s">
        <v>579</v>
      </c>
      <c r="H518">
        <v>100</v>
      </c>
      <c r="I518" t="s">
        <v>362</v>
      </c>
      <c r="J518">
        <v>275</v>
      </c>
      <c r="K518" t="s">
        <v>580</v>
      </c>
      <c r="L518" s="1">
        <v>250773175.19999999</v>
      </c>
      <c r="M518">
        <v>0</v>
      </c>
      <c r="N518">
        <v>0</v>
      </c>
      <c r="O518">
        <v>0</v>
      </c>
      <c r="P518">
        <v>0</v>
      </c>
      <c r="Q518">
        <v>0</v>
      </c>
      <c r="R518" s="1">
        <v>250773175.19999999</v>
      </c>
      <c r="S518" s="1">
        <v>46623100</v>
      </c>
      <c r="T518" s="1">
        <v>46623100</v>
      </c>
      <c r="U518" s="1">
        <v>46623100</v>
      </c>
      <c r="V518" s="1">
        <v>46623100</v>
      </c>
      <c r="W518" s="1">
        <v>204150075.19999999</v>
      </c>
    </row>
    <row r="519" spans="1:23" x14ac:dyDescent="0.35">
      <c r="A519">
        <v>22</v>
      </c>
      <c r="B519" t="s">
        <v>356</v>
      </c>
      <c r="C519">
        <v>2201</v>
      </c>
      <c r="D519" t="s">
        <v>357</v>
      </c>
      <c r="E519">
        <v>2201071</v>
      </c>
      <c r="F519" t="s">
        <v>433</v>
      </c>
      <c r="G519" t="s">
        <v>581</v>
      </c>
      <c r="H519">
        <v>100</v>
      </c>
      <c r="I519" t="s">
        <v>362</v>
      </c>
      <c r="J519">
        <v>276</v>
      </c>
      <c r="K519" t="s">
        <v>582</v>
      </c>
      <c r="L519" s="1">
        <v>31432792.800000001</v>
      </c>
      <c r="M519">
        <v>0</v>
      </c>
      <c r="N519">
        <v>0</v>
      </c>
      <c r="O519">
        <v>0</v>
      </c>
      <c r="P519">
        <v>0</v>
      </c>
      <c r="Q519">
        <v>0</v>
      </c>
      <c r="R519" s="1">
        <v>31432792.800000001</v>
      </c>
      <c r="S519" s="1">
        <v>5918900</v>
      </c>
      <c r="T519" s="1">
        <v>5918900</v>
      </c>
      <c r="U519" s="1">
        <v>5918900</v>
      </c>
      <c r="V519" s="1">
        <v>5918900</v>
      </c>
      <c r="W519" s="1">
        <v>25513892.800000001</v>
      </c>
    </row>
    <row r="520" spans="1:23" x14ac:dyDescent="0.35">
      <c r="A520">
        <v>22</v>
      </c>
      <c r="B520" t="s">
        <v>356</v>
      </c>
      <c r="C520">
        <v>2201</v>
      </c>
      <c r="D520" t="s">
        <v>357</v>
      </c>
      <c r="E520">
        <v>2201071</v>
      </c>
      <c r="F520" t="s">
        <v>433</v>
      </c>
      <c r="G520" t="s">
        <v>583</v>
      </c>
      <c r="H520">
        <v>100</v>
      </c>
      <c r="I520" t="s">
        <v>362</v>
      </c>
      <c r="J520">
        <v>277</v>
      </c>
      <c r="K520" t="s">
        <v>584</v>
      </c>
      <c r="L520" s="1">
        <v>30380538.539999999</v>
      </c>
      <c r="M520">
        <v>0</v>
      </c>
      <c r="N520">
        <v>0</v>
      </c>
      <c r="O520">
        <v>0</v>
      </c>
      <c r="P520">
        <v>0</v>
      </c>
      <c r="Q520">
        <v>0</v>
      </c>
      <c r="R520" s="1">
        <v>30380538.539999999</v>
      </c>
      <c r="S520" s="1">
        <v>5828100</v>
      </c>
      <c r="T520" s="1">
        <v>5828100</v>
      </c>
      <c r="U520" s="1">
        <v>5828100</v>
      </c>
      <c r="V520" s="1">
        <v>5828100</v>
      </c>
      <c r="W520" s="1">
        <v>24552438.539999999</v>
      </c>
    </row>
    <row r="521" spans="1:23" x14ac:dyDescent="0.35">
      <c r="A521">
        <v>22</v>
      </c>
      <c r="B521" t="s">
        <v>356</v>
      </c>
      <c r="C521">
        <v>2201</v>
      </c>
      <c r="D521" t="s">
        <v>357</v>
      </c>
      <c r="E521">
        <v>2201071</v>
      </c>
      <c r="F521" t="s">
        <v>433</v>
      </c>
      <c r="G521" t="s">
        <v>585</v>
      </c>
      <c r="H521">
        <v>100</v>
      </c>
      <c r="I521" t="s">
        <v>362</v>
      </c>
      <c r="J521">
        <v>278</v>
      </c>
      <c r="K521" t="s">
        <v>586</v>
      </c>
      <c r="L521" s="1">
        <v>3179467.1</v>
      </c>
      <c r="M521">
        <v>0</v>
      </c>
      <c r="N521">
        <v>0</v>
      </c>
      <c r="O521">
        <v>0</v>
      </c>
      <c r="P521">
        <v>0</v>
      </c>
      <c r="Q521">
        <v>0</v>
      </c>
      <c r="R521" s="1">
        <v>3179467.1</v>
      </c>
      <c r="S521" s="1">
        <v>629100</v>
      </c>
      <c r="T521" s="1">
        <v>629100</v>
      </c>
      <c r="U521" s="1">
        <v>629100</v>
      </c>
      <c r="V521" s="1">
        <v>629100</v>
      </c>
      <c r="W521" s="1">
        <v>2550367.1</v>
      </c>
    </row>
    <row r="522" spans="1:23" x14ac:dyDescent="0.35">
      <c r="A522">
        <v>22</v>
      </c>
      <c r="B522" t="s">
        <v>356</v>
      </c>
      <c r="C522">
        <v>2201</v>
      </c>
      <c r="D522" t="s">
        <v>357</v>
      </c>
      <c r="E522">
        <v>2201071</v>
      </c>
      <c r="F522" t="s">
        <v>433</v>
      </c>
      <c r="G522" t="s">
        <v>136</v>
      </c>
      <c r="H522" t="s">
        <v>1</v>
      </c>
      <c r="I522" t="s">
        <v>2</v>
      </c>
      <c r="J522" t="s">
        <v>3</v>
      </c>
      <c r="K522" t="s">
        <v>137</v>
      </c>
      <c r="L522" s="1">
        <v>315780275.24000001</v>
      </c>
      <c r="M522">
        <v>0</v>
      </c>
      <c r="N522">
        <v>0</v>
      </c>
      <c r="O522">
        <v>0</v>
      </c>
      <c r="P522">
        <v>0</v>
      </c>
      <c r="Q522">
        <v>0</v>
      </c>
      <c r="R522" s="1">
        <v>315780275.24000001</v>
      </c>
      <c r="S522" s="1">
        <v>58999200</v>
      </c>
      <c r="T522" s="1">
        <v>58999200</v>
      </c>
      <c r="U522" s="1">
        <v>58999200</v>
      </c>
      <c r="V522" s="1">
        <v>58999200</v>
      </c>
      <c r="W522" s="1">
        <v>256781075.24000001</v>
      </c>
    </row>
    <row r="523" spans="1:23" x14ac:dyDescent="0.35">
      <c r="A523">
        <v>22</v>
      </c>
      <c r="B523" t="s">
        <v>356</v>
      </c>
      <c r="C523">
        <v>2201</v>
      </c>
      <c r="D523" t="s">
        <v>357</v>
      </c>
      <c r="E523">
        <v>2201071</v>
      </c>
      <c r="F523" t="s">
        <v>433</v>
      </c>
      <c r="G523" t="s">
        <v>587</v>
      </c>
      <c r="H523">
        <v>100</v>
      </c>
      <c r="I523" t="s">
        <v>362</v>
      </c>
      <c r="J523">
        <v>283</v>
      </c>
      <c r="K523" t="s">
        <v>588</v>
      </c>
      <c r="L523" s="1">
        <v>250787476.80000001</v>
      </c>
      <c r="M523">
        <v>0</v>
      </c>
      <c r="N523">
        <v>0</v>
      </c>
      <c r="O523">
        <v>0</v>
      </c>
      <c r="P523">
        <v>0</v>
      </c>
      <c r="Q523">
        <v>0</v>
      </c>
      <c r="R523" s="1">
        <v>250787476.80000001</v>
      </c>
      <c r="S523" s="1">
        <v>46623100</v>
      </c>
      <c r="T523" s="1">
        <v>46623100</v>
      </c>
      <c r="U523" s="1">
        <v>46623100</v>
      </c>
      <c r="V523" s="1">
        <v>46623100</v>
      </c>
      <c r="W523" s="1">
        <v>204164376.80000001</v>
      </c>
    </row>
    <row r="524" spans="1:23" x14ac:dyDescent="0.35">
      <c r="A524">
        <v>22</v>
      </c>
      <c r="B524" t="s">
        <v>356</v>
      </c>
      <c r="C524">
        <v>2201</v>
      </c>
      <c r="D524" t="s">
        <v>357</v>
      </c>
      <c r="E524">
        <v>2201071</v>
      </c>
      <c r="F524" t="s">
        <v>433</v>
      </c>
      <c r="G524" t="s">
        <v>589</v>
      </c>
      <c r="H524">
        <v>100</v>
      </c>
      <c r="I524" t="s">
        <v>362</v>
      </c>
      <c r="J524">
        <v>284</v>
      </c>
      <c r="K524" t="s">
        <v>590</v>
      </c>
      <c r="L524" s="1">
        <v>31432792.800000001</v>
      </c>
      <c r="M524">
        <v>0</v>
      </c>
      <c r="N524">
        <v>0</v>
      </c>
      <c r="O524">
        <v>0</v>
      </c>
      <c r="P524">
        <v>0</v>
      </c>
      <c r="Q524">
        <v>0</v>
      </c>
      <c r="R524" s="1">
        <v>31432792.800000001</v>
      </c>
      <c r="S524" s="1">
        <v>5918900</v>
      </c>
      <c r="T524" s="1">
        <v>5918900</v>
      </c>
      <c r="U524" s="1">
        <v>5918900</v>
      </c>
      <c r="V524" s="1">
        <v>5918900</v>
      </c>
      <c r="W524" s="1">
        <v>25513892.800000001</v>
      </c>
    </row>
    <row r="525" spans="1:23" x14ac:dyDescent="0.35">
      <c r="A525">
        <v>22</v>
      </c>
      <c r="B525" t="s">
        <v>356</v>
      </c>
      <c r="C525">
        <v>2201</v>
      </c>
      <c r="D525" t="s">
        <v>357</v>
      </c>
      <c r="E525">
        <v>2201071</v>
      </c>
      <c r="F525" t="s">
        <v>433</v>
      </c>
      <c r="G525" t="s">
        <v>591</v>
      </c>
      <c r="H525">
        <v>100</v>
      </c>
      <c r="I525" t="s">
        <v>362</v>
      </c>
      <c r="J525">
        <v>285</v>
      </c>
      <c r="K525" t="s">
        <v>592</v>
      </c>
      <c r="L525" s="1">
        <v>30380538.539999999</v>
      </c>
      <c r="M525">
        <v>0</v>
      </c>
      <c r="N525">
        <v>0</v>
      </c>
      <c r="O525">
        <v>0</v>
      </c>
      <c r="P525">
        <v>0</v>
      </c>
      <c r="Q525">
        <v>0</v>
      </c>
      <c r="R525" s="1">
        <v>30380538.539999999</v>
      </c>
      <c r="S525" s="1">
        <v>5828100</v>
      </c>
      <c r="T525" s="1">
        <v>5828100</v>
      </c>
      <c r="U525" s="1">
        <v>5828100</v>
      </c>
      <c r="V525" s="1">
        <v>5828100</v>
      </c>
      <c r="W525" s="1">
        <v>24552438.539999999</v>
      </c>
    </row>
    <row r="526" spans="1:23" x14ac:dyDescent="0.35">
      <c r="A526">
        <v>22</v>
      </c>
      <c r="B526" t="s">
        <v>356</v>
      </c>
      <c r="C526">
        <v>2201</v>
      </c>
      <c r="D526" t="s">
        <v>357</v>
      </c>
      <c r="E526">
        <v>2201071</v>
      </c>
      <c r="F526" t="s">
        <v>433</v>
      </c>
      <c r="G526" t="s">
        <v>593</v>
      </c>
      <c r="H526">
        <v>100</v>
      </c>
      <c r="I526" t="s">
        <v>362</v>
      </c>
      <c r="J526">
        <v>286</v>
      </c>
      <c r="K526" t="s">
        <v>594</v>
      </c>
      <c r="L526" s="1">
        <v>3179467.1</v>
      </c>
      <c r="M526">
        <v>0</v>
      </c>
      <c r="N526">
        <v>0</v>
      </c>
      <c r="O526">
        <v>0</v>
      </c>
      <c r="P526">
        <v>0</v>
      </c>
      <c r="Q526">
        <v>0</v>
      </c>
      <c r="R526" s="1">
        <v>3179467.1</v>
      </c>
      <c r="S526" s="1">
        <v>629100</v>
      </c>
      <c r="T526" s="1">
        <v>629100</v>
      </c>
      <c r="U526" s="1">
        <v>629100</v>
      </c>
      <c r="V526" s="1">
        <v>629100</v>
      </c>
      <c r="W526" s="1">
        <v>2550367.1</v>
      </c>
    </row>
    <row r="527" spans="1:23" x14ac:dyDescent="0.35">
      <c r="A527">
        <v>22</v>
      </c>
      <c r="B527" t="s">
        <v>356</v>
      </c>
      <c r="C527">
        <v>2201</v>
      </c>
      <c r="D527" t="s">
        <v>357</v>
      </c>
      <c r="E527">
        <v>2201071</v>
      </c>
      <c r="F527" t="s">
        <v>433</v>
      </c>
      <c r="G527" t="s">
        <v>141</v>
      </c>
      <c r="H527" t="s">
        <v>1</v>
      </c>
      <c r="I527" t="s">
        <v>2</v>
      </c>
      <c r="J527" t="s">
        <v>3</v>
      </c>
      <c r="K527" t="s">
        <v>142</v>
      </c>
      <c r="L527" s="1">
        <v>630633842.88999999</v>
      </c>
      <c r="M527">
        <v>0</v>
      </c>
      <c r="N527">
        <v>0</v>
      </c>
      <c r="O527">
        <v>0</v>
      </c>
      <c r="P527">
        <v>0</v>
      </c>
      <c r="Q527">
        <v>0</v>
      </c>
      <c r="R527" s="1">
        <v>630633842.88999999</v>
      </c>
      <c r="S527" s="1">
        <v>117840900</v>
      </c>
      <c r="T527" s="1">
        <v>117840900</v>
      </c>
      <c r="U527" s="1">
        <v>117840900</v>
      </c>
      <c r="V527" s="1">
        <v>117840900</v>
      </c>
      <c r="W527" s="1">
        <v>512792942.88999999</v>
      </c>
    </row>
    <row r="528" spans="1:23" x14ac:dyDescent="0.35">
      <c r="A528">
        <v>22</v>
      </c>
      <c r="B528" t="s">
        <v>356</v>
      </c>
      <c r="C528">
        <v>2201</v>
      </c>
      <c r="D528" t="s">
        <v>357</v>
      </c>
      <c r="E528">
        <v>2201071</v>
      </c>
      <c r="F528" t="s">
        <v>433</v>
      </c>
      <c r="G528" t="s">
        <v>595</v>
      </c>
      <c r="H528">
        <v>100</v>
      </c>
      <c r="I528" t="s">
        <v>362</v>
      </c>
      <c r="J528">
        <v>290</v>
      </c>
      <c r="K528" t="s">
        <v>596</v>
      </c>
      <c r="L528" s="1">
        <v>500813145.60000002</v>
      </c>
      <c r="M528">
        <v>0</v>
      </c>
      <c r="N528">
        <v>0</v>
      </c>
      <c r="O528">
        <v>0</v>
      </c>
      <c r="P528">
        <v>0</v>
      </c>
      <c r="Q528">
        <v>0</v>
      </c>
      <c r="R528" s="1">
        <v>500813145.60000002</v>
      </c>
      <c r="S528" s="1">
        <v>93116300</v>
      </c>
      <c r="T528" s="1">
        <v>93116300</v>
      </c>
      <c r="U528" s="1">
        <v>93116300</v>
      </c>
      <c r="V528" s="1">
        <v>93116300</v>
      </c>
      <c r="W528" s="1">
        <v>407696845.60000002</v>
      </c>
    </row>
    <row r="529" spans="1:23" x14ac:dyDescent="0.35">
      <c r="A529">
        <v>22</v>
      </c>
      <c r="B529" t="s">
        <v>356</v>
      </c>
      <c r="C529">
        <v>2201</v>
      </c>
      <c r="D529" t="s">
        <v>357</v>
      </c>
      <c r="E529">
        <v>2201071</v>
      </c>
      <c r="F529" t="s">
        <v>433</v>
      </c>
      <c r="G529" t="s">
        <v>597</v>
      </c>
      <c r="H529">
        <v>100</v>
      </c>
      <c r="I529" t="s">
        <v>362</v>
      </c>
      <c r="J529">
        <v>291</v>
      </c>
      <c r="K529" t="s">
        <v>598</v>
      </c>
      <c r="L529" s="1">
        <v>62822964</v>
      </c>
      <c r="M529">
        <v>0</v>
      </c>
      <c r="N529">
        <v>0</v>
      </c>
      <c r="O529">
        <v>0</v>
      </c>
      <c r="P529">
        <v>0</v>
      </c>
      <c r="Q529">
        <v>0</v>
      </c>
      <c r="R529" s="1">
        <v>62822964</v>
      </c>
      <c r="S529" s="1">
        <v>11827600</v>
      </c>
      <c r="T529" s="1">
        <v>11827600</v>
      </c>
      <c r="U529" s="1">
        <v>11827600</v>
      </c>
      <c r="V529" s="1">
        <v>11827600</v>
      </c>
      <c r="W529" s="1">
        <v>50995364</v>
      </c>
    </row>
    <row r="530" spans="1:23" x14ac:dyDescent="0.35">
      <c r="A530">
        <v>22</v>
      </c>
      <c r="B530" t="s">
        <v>356</v>
      </c>
      <c r="C530">
        <v>2201</v>
      </c>
      <c r="D530" t="s">
        <v>357</v>
      </c>
      <c r="E530">
        <v>2201071</v>
      </c>
      <c r="F530" t="s">
        <v>433</v>
      </c>
      <c r="G530" t="s">
        <v>599</v>
      </c>
      <c r="H530">
        <v>100</v>
      </c>
      <c r="I530" t="s">
        <v>362</v>
      </c>
      <c r="J530">
        <v>292</v>
      </c>
      <c r="K530" t="s">
        <v>600</v>
      </c>
      <c r="L530" s="1">
        <v>60644988.560000002</v>
      </c>
      <c r="M530">
        <v>0</v>
      </c>
      <c r="N530">
        <v>0</v>
      </c>
      <c r="O530">
        <v>0</v>
      </c>
      <c r="P530">
        <v>0</v>
      </c>
      <c r="Q530">
        <v>0</v>
      </c>
      <c r="R530" s="1">
        <v>60644988.560000002</v>
      </c>
      <c r="S530" s="1">
        <v>11642100</v>
      </c>
      <c r="T530" s="1">
        <v>11642100</v>
      </c>
      <c r="U530" s="1">
        <v>11642100</v>
      </c>
      <c r="V530" s="1">
        <v>11642100</v>
      </c>
      <c r="W530" s="1">
        <v>49002888.560000002</v>
      </c>
    </row>
    <row r="531" spans="1:23" x14ac:dyDescent="0.35">
      <c r="A531">
        <v>22</v>
      </c>
      <c r="B531" t="s">
        <v>356</v>
      </c>
      <c r="C531">
        <v>2201</v>
      </c>
      <c r="D531" t="s">
        <v>357</v>
      </c>
      <c r="E531">
        <v>2201071</v>
      </c>
      <c r="F531" t="s">
        <v>433</v>
      </c>
      <c r="G531" t="s">
        <v>601</v>
      </c>
      <c r="H531">
        <v>100</v>
      </c>
      <c r="I531" t="s">
        <v>362</v>
      </c>
      <c r="J531">
        <v>293</v>
      </c>
      <c r="K531" t="s">
        <v>602</v>
      </c>
      <c r="L531" s="1">
        <v>6352744.7300000004</v>
      </c>
      <c r="M531">
        <v>0</v>
      </c>
      <c r="N531">
        <v>0</v>
      </c>
      <c r="O531">
        <v>0</v>
      </c>
      <c r="P531">
        <v>0</v>
      </c>
      <c r="Q531">
        <v>0</v>
      </c>
      <c r="R531" s="1">
        <v>6352744.7300000004</v>
      </c>
      <c r="S531" s="1">
        <v>1254900</v>
      </c>
      <c r="T531" s="1">
        <v>1254900</v>
      </c>
      <c r="U531" s="1">
        <v>1254900</v>
      </c>
      <c r="V531" s="1">
        <v>1254900</v>
      </c>
      <c r="W531" s="1">
        <v>5097844.7300000004</v>
      </c>
    </row>
    <row r="532" spans="1:23" x14ac:dyDescent="0.35">
      <c r="A532">
        <v>22</v>
      </c>
      <c r="B532" t="s">
        <v>356</v>
      </c>
      <c r="C532">
        <v>2201</v>
      </c>
      <c r="D532" t="s">
        <v>357</v>
      </c>
      <c r="E532">
        <v>2201071</v>
      </c>
      <c r="F532" t="s">
        <v>433</v>
      </c>
      <c r="G532" t="s">
        <v>146</v>
      </c>
      <c r="H532" t="s">
        <v>1</v>
      </c>
      <c r="I532" t="s">
        <v>2</v>
      </c>
      <c r="J532" t="s">
        <v>3</v>
      </c>
      <c r="K532" t="s">
        <v>147</v>
      </c>
      <c r="L532" s="1">
        <v>7773079579.96</v>
      </c>
      <c r="M532">
        <v>0</v>
      </c>
      <c r="N532">
        <v>0</v>
      </c>
      <c r="O532">
        <v>0</v>
      </c>
      <c r="P532">
        <v>0</v>
      </c>
      <c r="Q532">
        <v>0</v>
      </c>
      <c r="R532" s="1">
        <v>7773079579.96</v>
      </c>
      <c r="S532" s="1">
        <v>1039639090</v>
      </c>
      <c r="T532" s="1">
        <v>1039639090</v>
      </c>
      <c r="U532" s="1">
        <v>1039639090</v>
      </c>
      <c r="V532" s="1">
        <v>1039639090</v>
      </c>
      <c r="W532" s="1">
        <v>6733440489.96</v>
      </c>
    </row>
    <row r="533" spans="1:23" x14ac:dyDescent="0.35">
      <c r="A533">
        <v>22</v>
      </c>
      <c r="B533" t="s">
        <v>356</v>
      </c>
      <c r="C533">
        <v>2201</v>
      </c>
      <c r="D533" t="s">
        <v>357</v>
      </c>
      <c r="E533">
        <v>2201071</v>
      </c>
      <c r="F533" t="s">
        <v>433</v>
      </c>
      <c r="G533" t="s">
        <v>148</v>
      </c>
      <c r="H533" t="s">
        <v>1</v>
      </c>
      <c r="I533" t="s">
        <v>2</v>
      </c>
      <c r="J533" t="s">
        <v>3</v>
      </c>
      <c r="K533" t="s">
        <v>85</v>
      </c>
      <c r="L533" s="1">
        <v>6238012236.4499998</v>
      </c>
      <c r="M533">
        <v>0</v>
      </c>
      <c r="N533">
        <v>0</v>
      </c>
      <c r="O533">
        <v>0</v>
      </c>
      <c r="P533">
        <v>0</v>
      </c>
      <c r="Q533">
        <v>0</v>
      </c>
      <c r="R533" s="1">
        <v>6238012236.4499998</v>
      </c>
      <c r="S533" s="1">
        <v>755831928</v>
      </c>
      <c r="T533" s="1">
        <v>755831928</v>
      </c>
      <c r="U533" s="1">
        <v>755831928</v>
      </c>
      <c r="V533" s="1">
        <v>755831928</v>
      </c>
      <c r="W533" s="1">
        <v>5482180308.4499998</v>
      </c>
    </row>
    <row r="534" spans="1:23" x14ac:dyDescent="0.35">
      <c r="A534">
        <v>22</v>
      </c>
      <c r="B534" t="s">
        <v>356</v>
      </c>
      <c r="C534">
        <v>2201</v>
      </c>
      <c r="D534" t="s">
        <v>357</v>
      </c>
      <c r="E534">
        <v>2201071</v>
      </c>
      <c r="F534" t="s">
        <v>433</v>
      </c>
      <c r="G534" t="s">
        <v>149</v>
      </c>
      <c r="H534" t="s">
        <v>1</v>
      </c>
      <c r="I534" t="s">
        <v>2</v>
      </c>
      <c r="J534" t="s">
        <v>3</v>
      </c>
      <c r="K534" t="s">
        <v>150</v>
      </c>
      <c r="L534" s="1">
        <v>6211123460.04</v>
      </c>
      <c r="M534">
        <v>0</v>
      </c>
      <c r="N534">
        <v>0</v>
      </c>
      <c r="O534">
        <v>0</v>
      </c>
      <c r="P534">
        <v>0</v>
      </c>
      <c r="Q534">
        <v>0</v>
      </c>
      <c r="R534" s="1">
        <v>6211123460.04</v>
      </c>
      <c r="S534" s="1">
        <v>751982820</v>
      </c>
      <c r="T534" s="1">
        <v>751982820</v>
      </c>
      <c r="U534" s="1">
        <v>751982820</v>
      </c>
      <c r="V534" s="1">
        <v>751982820</v>
      </c>
      <c r="W534" s="1">
        <v>5459140640.04</v>
      </c>
    </row>
    <row r="535" spans="1:23" x14ac:dyDescent="0.35">
      <c r="A535">
        <v>22</v>
      </c>
      <c r="B535" t="s">
        <v>356</v>
      </c>
      <c r="C535">
        <v>2201</v>
      </c>
      <c r="D535" t="s">
        <v>357</v>
      </c>
      <c r="E535">
        <v>2201071</v>
      </c>
      <c r="F535" t="s">
        <v>433</v>
      </c>
      <c r="G535" t="s">
        <v>603</v>
      </c>
      <c r="H535">
        <v>100</v>
      </c>
      <c r="I535" t="s">
        <v>362</v>
      </c>
      <c r="J535">
        <v>298</v>
      </c>
      <c r="K535" t="s">
        <v>604</v>
      </c>
      <c r="L535" s="1">
        <v>5360529663.75</v>
      </c>
      <c r="M535">
        <v>0</v>
      </c>
      <c r="N535">
        <v>0</v>
      </c>
      <c r="O535">
        <v>0</v>
      </c>
      <c r="P535">
        <v>0</v>
      </c>
      <c r="Q535">
        <v>0</v>
      </c>
      <c r="R535" s="1">
        <v>5360529663.75</v>
      </c>
      <c r="S535" s="1">
        <v>639365942</v>
      </c>
      <c r="T535" s="1">
        <v>639365942</v>
      </c>
      <c r="U535" s="1">
        <v>639365942</v>
      </c>
      <c r="V535" s="1">
        <v>639365942</v>
      </c>
      <c r="W535" s="1">
        <v>4721163721.75</v>
      </c>
    </row>
    <row r="536" spans="1:23" x14ac:dyDescent="0.35">
      <c r="A536">
        <v>22</v>
      </c>
      <c r="B536" t="s">
        <v>356</v>
      </c>
      <c r="C536">
        <v>2201</v>
      </c>
      <c r="D536" t="s">
        <v>357</v>
      </c>
      <c r="E536">
        <v>2201071</v>
      </c>
      <c r="F536" t="s">
        <v>433</v>
      </c>
      <c r="G536" t="s">
        <v>605</v>
      </c>
      <c r="H536">
        <v>100</v>
      </c>
      <c r="I536" t="s">
        <v>362</v>
      </c>
      <c r="J536">
        <v>299</v>
      </c>
      <c r="K536" t="s">
        <v>606</v>
      </c>
      <c r="L536" s="1">
        <v>531269452.06</v>
      </c>
      <c r="M536">
        <v>0</v>
      </c>
      <c r="N536">
        <v>0</v>
      </c>
      <c r="O536">
        <v>0</v>
      </c>
      <c r="P536">
        <v>0</v>
      </c>
      <c r="Q536">
        <v>0</v>
      </c>
      <c r="R536" s="1">
        <v>531269452.06</v>
      </c>
      <c r="S536" s="1">
        <v>68047687</v>
      </c>
      <c r="T536" s="1">
        <v>68047687</v>
      </c>
      <c r="U536" s="1">
        <v>68047687</v>
      </c>
      <c r="V536" s="1">
        <v>68047687</v>
      </c>
      <c r="W536" s="1">
        <v>463221765.06</v>
      </c>
    </row>
    <row r="537" spans="1:23" x14ac:dyDescent="0.35">
      <c r="A537">
        <v>22</v>
      </c>
      <c r="B537" t="s">
        <v>356</v>
      </c>
      <c r="C537">
        <v>2201</v>
      </c>
      <c r="D537" t="s">
        <v>357</v>
      </c>
      <c r="E537">
        <v>2201071</v>
      </c>
      <c r="F537" t="s">
        <v>433</v>
      </c>
      <c r="G537" t="s">
        <v>607</v>
      </c>
      <c r="H537">
        <v>100</v>
      </c>
      <c r="I537" t="s">
        <v>362</v>
      </c>
      <c r="J537">
        <v>300</v>
      </c>
      <c r="K537" t="s">
        <v>608</v>
      </c>
      <c r="L537" s="1">
        <v>274569031.36000001</v>
      </c>
      <c r="M537">
        <v>0</v>
      </c>
      <c r="N537">
        <v>0</v>
      </c>
      <c r="O537">
        <v>0</v>
      </c>
      <c r="P537">
        <v>0</v>
      </c>
      <c r="Q537">
        <v>0</v>
      </c>
      <c r="R537" s="1">
        <v>274569031.36000001</v>
      </c>
      <c r="S537" s="1">
        <v>44569191</v>
      </c>
      <c r="T537" s="1">
        <v>44569191</v>
      </c>
      <c r="U537" s="1">
        <v>44569191</v>
      </c>
      <c r="V537" s="1">
        <v>44569191</v>
      </c>
      <c r="W537" s="1">
        <v>229999840.36000001</v>
      </c>
    </row>
    <row r="538" spans="1:23" x14ac:dyDescent="0.35">
      <c r="A538">
        <v>22</v>
      </c>
      <c r="B538" t="s">
        <v>356</v>
      </c>
      <c r="C538">
        <v>2201</v>
      </c>
      <c r="D538" t="s">
        <v>357</v>
      </c>
      <c r="E538">
        <v>2201071</v>
      </c>
      <c r="F538" t="s">
        <v>433</v>
      </c>
      <c r="G538" t="s">
        <v>609</v>
      </c>
      <c r="H538">
        <v>100</v>
      </c>
      <c r="I538" t="s">
        <v>362</v>
      </c>
      <c r="J538">
        <v>301</v>
      </c>
      <c r="K538" t="s">
        <v>610</v>
      </c>
      <c r="L538" s="1">
        <v>44755312.869999997</v>
      </c>
      <c r="M538">
        <v>0</v>
      </c>
      <c r="N538">
        <v>0</v>
      </c>
      <c r="O538">
        <v>0</v>
      </c>
      <c r="P538">
        <v>0</v>
      </c>
      <c r="Q538">
        <v>0</v>
      </c>
      <c r="R538" s="1">
        <v>44755312.869999997</v>
      </c>
      <c r="S538">
        <v>0</v>
      </c>
      <c r="T538">
        <v>0</v>
      </c>
      <c r="U538">
        <v>0</v>
      </c>
      <c r="V538">
        <v>0</v>
      </c>
      <c r="W538" s="1">
        <v>44755312.869999997</v>
      </c>
    </row>
    <row r="539" spans="1:23" x14ac:dyDescent="0.35">
      <c r="A539">
        <v>22</v>
      </c>
      <c r="B539" t="s">
        <v>356</v>
      </c>
      <c r="C539">
        <v>2201</v>
      </c>
      <c r="D539" t="s">
        <v>357</v>
      </c>
      <c r="E539">
        <v>2201071</v>
      </c>
      <c r="F539" t="s">
        <v>433</v>
      </c>
      <c r="G539" t="s">
        <v>154</v>
      </c>
      <c r="H539" t="s">
        <v>1</v>
      </c>
      <c r="I539" t="s">
        <v>2</v>
      </c>
      <c r="J539" t="s">
        <v>3</v>
      </c>
      <c r="K539" t="s">
        <v>155</v>
      </c>
      <c r="L539" s="1">
        <v>26888776.41</v>
      </c>
      <c r="M539">
        <v>0</v>
      </c>
      <c r="N539">
        <v>0</v>
      </c>
      <c r="O539">
        <v>0</v>
      </c>
      <c r="P539">
        <v>0</v>
      </c>
      <c r="Q539">
        <v>0</v>
      </c>
      <c r="R539" s="1">
        <v>26888776.41</v>
      </c>
      <c r="S539" s="1">
        <v>3849108</v>
      </c>
      <c r="T539" s="1">
        <v>3849108</v>
      </c>
      <c r="U539" s="1">
        <v>3849108</v>
      </c>
      <c r="V539" s="1">
        <v>3849108</v>
      </c>
      <c r="W539" s="1">
        <v>23039668.41</v>
      </c>
    </row>
    <row r="540" spans="1:23" x14ac:dyDescent="0.35">
      <c r="A540">
        <v>22</v>
      </c>
      <c r="B540" t="s">
        <v>356</v>
      </c>
      <c r="C540">
        <v>2201</v>
      </c>
      <c r="D540" t="s">
        <v>357</v>
      </c>
      <c r="E540">
        <v>2201071</v>
      </c>
      <c r="F540" t="s">
        <v>433</v>
      </c>
      <c r="G540" t="s">
        <v>611</v>
      </c>
      <c r="H540">
        <v>100</v>
      </c>
      <c r="I540" t="s">
        <v>362</v>
      </c>
      <c r="J540">
        <v>306</v>
      </c>
      <c r="K540" t="s">
        <v>612</v>
      </c>
      <c r="L540" s="1">
        <v>23090918.359999999</v>
      </c>
      <c r="M540">
        <v>0</v>
      </c>
      <c r="N540">
        <v>0</v>
      </c>
      <c r="O540">
        <v>0</v>
      </c>
      <c r="P540">
        <v>0</v>
      </c>
      <c r="Q540">
        <v>0</v>
      </c>
      <c r="R540" s="1">
        <v>23090918.359999999</v>
      </c>
      <c r="S540" s="1">
        <v>3849108</v>
      </c>
      <c r="T540" s="1">
        <v>3849108</v>
      </c>
      <c r="U540" s="1">
        <v>3849108</v>
      </c>
      <c r="V540" s="1">
        <v>3849108</v>
      </c>
      <c r="W540" s="1">
        <v>19241810.359999999</v>
      </c>
    </row>
    <row r="541" spans="1:23" x14ac:dyDescent="0.35">
      <c r="A541">
        <v>22</v>
      </c>
      <c r="B541" t="s">
        <v>356</v>
      </c>
      <c r="C541">
        <v>2201</v>
      </c>
      <c r="D541" t="s">
        <v>357</v>
      </c>
      <c r="E541">
        <v>2201071</v>
      </c>
      <c r="F541" t="s">
        <v>433</v>
      </c>
      <c r="G541" t="s">
        <v>613</v>
      </c>
      <c r="H541">
        <v>100</v>
      </c>
      <c r="I541" t="s">
        <v>362</v>
      </c>
      <c r="J541">
        <v>307</v>
      </c>
      <c r="K541" t="s">
        <v>614</v>
      </c>
      <c r="L541" s="1">
        <v>3797858.05</v>
      </c>
      <c r="M541">
        <v>0</v>
      </c>
      <c r="N541">
        <v>0</v>
      </c>
      <c r="O541">
        <v>0</v>
      </c>
      <c r="P541">
        <v>0</v>
      </c>
      <c r="Q541">
        <v>0</v>
      </c>
      <c r="R541" s="1">
        <v>3797858.05</v>
      </c>
      <c r="S541">
        <v>0</v>
      </c>
      <c r="T541">
        <v>0</v>
      </c>
      <c r="U541">
        <v>0</v>
      </c>
      <c r="V541">
        <v>0</v>
      </c>
      <c r="W541" s="1">
        <v>3797858.05</v>
      </c>
    </row>
    <row r="542" spans="1:23" x14ac:dyDescent="0.35">
      <c r="A542">
        <v>22</v>
      </c>
      <c r="B542" t="s">
        <v>356</v>
      </c>
      <c r="C542">
        <v>2201</v>
      </c>
      <c r="D542" t="s">
        <v>357</v>
      </c>
      <c r="E542">
        <v>2201071</v>
      </c>
      <c r="F542" t="s">
        <v>433</v>
      </c>
      <c r="G542" t="s">
        <v>615</v>
      </c>
      <c r="H542" t="s">
        <v>1</v>
      </c>
      <c r="I542" t="s">
        <v>2</v>
      </c>
      <c r="J542" t="s">
        <v>3</v>
      </c>
      <c r="K542" t="s">
        <v>616</v>
      </c>
      <c r="L542" s="1">
        <v>1034312929.34</v>
      </c>
      <c r="M542">
        <v>0</v>
      </c>
      <c r="N542">
        <v>0</v>
      </c>
      <c r="O542">
        <v>0</v>
      </c>
      <c r="P542">
        <v>0</v>
      </c>
      <c r="Q542">
        <v>0</v>
      </c>
      <c r="R542" s="1">
        <v>1034312929.34</v>
      </c>
      <c r="S542">
        <v>0</v>
      </c>
      <c r="T542">
        <v>0</v>
      </c>
      <c r="U542">
        <v>0</v>
      </c>
      <c r="V542">
        <v>0</v>
      </c>
      <c r="W542" s="1">
        <v>1034312929.34</v>
      </c>
    </row>
    <row r="543" spans="1:23" x14ac:dyDescent="0.35">
      <c r="A543">
        <v>22</v>
      </c>
      <c r="B543" t="s">
        <v>356</v>
      </c>
      <c r="C543">
        <v>2201</v>
      </c>
      <c r="D543" t="s">
        <v>357</v>
      </c>
      <c r="E543">
        <v>2201071</v>
      </c>
      <c r="F543" t="s">
        <v>433</v>
      </c>
      <c r="G543" t="s">
        <v>617</v>
      </c>
      <c r="H543">
        <v>100</v>
      </c>
      <c r="I543" t="s">
        <v>362</v>
      </c>
      <c r="J543">
        <v>310</v>
      </c>
      <c r="K543" t="s">
        <v>618</v>
      </c>
      <c r="L543" s="1">
        <v>940787245.14999998</v>
      </c>
      <c r="M543">
        <v>0</v>
      </c>
      <c r="N543">
        <v>0</v>
      </c>
      <c r="O543">
        <v>0</v>
      </c>
      <c r="P543">
        <v>0</v>
      </c>
      <c r="Q543">
        <v>0</v>
      </c>
      <c r="R543" s="1">
        <v>940787245.14999998</v>
      </c>
      <c r="S543">
        <v>0</v>
      </c>
      <c r="T543">
        <v>0</v>
      </c>
      <c r="U543">
        <v>0</v>
      </c>
      <c r="V543">
        <v>0</v>
      </c>
      <c r="W543" s="1">
        <v>940787245.14999998</v>
      </c>
    </row>
    <row r="544" spans="1:23" x14ac:dyDescent="0.35">
      <c r="A544">
        <v>22</v>
      </c>
      <c r="B544" t="s">
        <v>356</v>
      </c>
      <c r="C544">
        <v>2201</v>
      </c>
      <c r="D544" t="s">
        <v>357</v>
      </c>
      <c r="E544">
        <v>2201071</v>
      </c>
      <c r="F544" t="s">
        <v>433</v>
      </c>
      <c r="G544" t="s">
        <v>619</v>
      </c>
      <c r="H544">
        <v>100</v>
      </c>
      <c r="I544" t="s">
        <v>362</v>
      </c>
      <c r="J544">
        <v>311</v>
      </c>
      <c r="K544" t="s">
        <v>620</v>
      </c>
      <c r="L544" s="1">
        <v>93525684.189999998</v>
      </c>
      <c r="M544">
        <v>0</v>
      </c>
      <c r="N544">
        <v>0</v>
      </c>
      <c r="O544">
        <v>0</v>
      </c>
      <c r="P544">
        <v>0</v>
      </c>
      <c r="Q544">
        <v>0</v>
      </c>
      <c r="R544" s="1">
        <v>93525684.189999998</v>
      </c>
      <c r="S544">
        <v>0</v>
      </c>
      <c r="T544">
        <v>0</v>
      </c>
      <c r="U544">
        <v>0</v>
      </c>
      <c r="V544">
        <v>0</v>
      </c>
      <c r="W544" s="1">
        <v>93525684.189999998</v>
      </c>
    </row>
    <row r="545" spans="1:23" x14ac:dyDescent="0.35">
      <c r="A545">
        <v>22</v>
      </c>
      <c r="B545" t="s">
        <v>356</v>
      </c>
      <c r="C545">
        <v>2201</v>
      </c>
      <c r="D545" t="s">
        <v>357</v>
      </c>
      <c r="E545">
        <v>2201071</v>
      </c>
      <c r="F545" t="s">
        <v>433</v>
      </c>
      <c r="G545" t="s">
        <v>621</v>
      </c>
      <c r="H545" t="s">
        <v>1</v>
      </c>
      <c r="I545" t="s">
        <v>2</v>
      </c>
      <c r="J545" t="s">
        <v>3</v>
      </c>
      <c r="K545" t="s">
        <v>622</v>
      </c>
      <c r="L545" s="1">
        <v>70213649.980000004</v>
      </c>
      <c r="M545">
        <v>0</v>
      </c>
      <c r="N545">
        <v>0</v>
      </c>
      <c r="O545">
        <v>0</v>
      </c>
      <c r="P545">
        <v>0</v>
      </c>
      <c r="Q545">
        <v>0</v>
      </c>
      <c r="R545" s="1">
        <v>70213649.980000004</v>
      </c>
      <c r="S545" s="1">
        <v>13032555</v>
      </c>
      <c r="T545" s="1">
        <v>13032555</v>
      </c>
      <c r="U545" s="1">
        <v>13032555</v>
      </c>
      <c r="V545" s="1">
        <v>13032555</v>
      </c>
      <c r="W545" s="1">
        <v>57181094.979999997</v>
      </c>
    </row>
    <row r="546" spans="1:23" x14ac:dyDescent="0.35">
      <c r="A546">
        <v>22</v>
      </c>
      <c r="B546" t="s">
        <v>356</v>
      </c>
      <c r="C546">
        <v>2201</v>
      </c>
      <c r="D546" t="s">
        <v>357</v>
      </c>
      <c r="E546">
        <v>2201071</v>
      </c>
      <c r="F546" t="s">
        <v>433</v>
      </c>
      <c r="G546" t="s">
        <v>623</v>
      </c>
      <c r="H546">
        <v>100</v>
      </c>
      <c r="I546" t="s">
        <v>362</v>
      </c>
      <c r="J546">
        <v>312</v>
      </c>
      <c r="K546" t="s">
        <v>624</v>
      </c>
      <c r="L546" s="1">
        <v>63143890.490000002</v>
      </c>
      <c r="M546">
        <v>0</v>
      </c>
      <c r="N546">
        <v>0</v>
      </c>
      <c r="O546">
        <v>0</v>
      </c>
      <c r="P546">
        <v>0</v>
      </c>
      <c r="Q546">
        <v>0</v>
      </c>
      <c r="R546" s="1">
        <v>63143890.490000002</v>
      </c>
      <c r="S546" s="1">
        <v>11791837</v>
      </c>
      <c r="T546" s="1">
        <v>11791837</v>
      </c>
      <c r="U546" s="1">
        <v>11791837</v>
      </c>
      <c r="V546" s="1">
        <v>11791837</v>
      </c>
      <c r="W546" s="1">
        <v>51352053.490000002</v>
      </c>
    </row>
    <row r="547" spans="1:23" x14ac:dyDescent="0.35">
      <c r="A547">
        <v>22</v>
      </c>
      <c r="B547" t="s">
        <v>356</v>
      </c>
      <c r="C547">
        <v>2201</v>
      </c>
      <c r="D547" t="s">
        <v>357</v>
      </c>
      <c r="E547">
        <v>2201071</v>
      </c>
      <c r="F547" t="s">
        <v>433</v>
      </c>
      <c r="G547" t="s">
        <v>625</v>
      </c>
      <c r="H547">
        <v>100</v>
      </c>
      <c r="I547" t="s">
        <v>362</v>
      </c>
      <c r="J547">
        <v>313</v>
      </c>
      <c r="K547" t="s">
        <v>626</v>
      </c>
      <c r="L547" s="1">
        <v>7069759.4900000002</v>
      </c>
      <c r="M547">
        <v>0</v>
      </c>
      <c r="N547">
        <v>0</v>
      </c>
      <c r="O547">
        <v>0</v>
      </c>
      <c r="P547">
        <v>0</v>
      </c>
      <c r="Q547">
        <v>0</v>
      </c>
      <c r="R547" s="1">
        <v>7069759.4900000002</v>
      </c>
      <c r="S547" s="1">
        <v>1240718</v>
      </c>
      <c r="T547" s="1">
        <v>1240718</v>
      </c>
      <c r="U547" s="1">
        <v>1240718</v>
      </c>
      <c r="V547" s="1">
        <v>1240718</v>
      </c>
      <c r="W547" s="1">
        <v>5829041.4900000002</v>
      </c>
    </row>
    <row r="548" spans="1:23" x14ac:dyDescent="0.35">
      <c r="A548">
        <v>22</v>
      </c>
      <c r="B548" t="s">
        <v>356</v>
      </c>
      <c r="C548">
        <v>2201</v>
      </c>
      <c r="D548" t="s">
        <v>357</v>
      </c>
      <c r="E548">
        <v>2201071</v>
      </c>
      <c r="F548" t="s">
        <v>433</v>
      </c>
      <c r="G548" t="s">
        <v>627</v>
      </c>
      <c r="H548" t="s">
        <v>1</v>
      </c>
      <c r="I548" t="s">
        <v>2</v>
      </c>
      <c r="J548" t="s">
        <v>3</v>
      </c>
      <c r="K548" t="s">
        <v>628</v>
      </c>
      <c r="L548" s="1">
        <v>430540764.19</v>
      </c>
      <c r="M548">
        <v>0</v>
      </c>
      <c r="N548">
        <v>0</v>
      </c>
      <c r="O548">
        <v>0</v>
      </c>
      <c r="P548">
        <v>0</v>
      </c>
      <c r="Q548">
        <v>0</v>
      </c>
      <c r="R548" s="1">
        <v>430540764.19</v>
      </c>
      <c r="S548" s="1">
        <v>270774607</v>
      </c>
      <c r="T548" s="1">
        <v>270774607</v>
      </c>
      <c r="U548" s="1">
        <v>270774607</v>
      </c>
      <c r="V548" s="1">
        <v>270774607</v>
      </c>
      <c r="W548" s="1">
        <v>159766157.19</v>
      </c>
    </row>
    <row r="549" spans="1:23" x14ac:dyDescent="0.35">
      <c r="A549">
        <v>22</v>
      </c>
      <c r="B549" t="s">
        <v>356</v>
      </c>
      <c r="C549">
        <v>2201</v>
      </c>
      <c r="D549" t="s">
        <v>357</v>
      </c>
      <c r="E549">
        <v>2201071</v>
      </c>
      <c r="F549" t="s">
        <v>433</v>
      </c>
      <c r="G549" t="s">
        <v>629</v>
      </c>
      <c r="H549">
        <v>100</v>
      </c>
      <c r="I549" t="s">
        <v>362</v>
      </c>
      <c r="J549">
        <v>314</v>
      </c>
      <c r="K549" t="s">
        <v>630</v>
      </c>
      <c r="L549" s="1">
        <v>363153909</v>
      </c>
      <c r="M549">
        <v>0</v>
      </c>
      <c r="N549">
        <v>0</v>
      </c>
      <c r="O549">
        <v>0</v>
      </c>
      <c r="P549">
        <v>0</v>
      </c>
      <c r="Q549">
        <v>0</v>
      </c>
      <c r="R549" s="1">
        <v>363153909</v>
      </c>
      <c r="S549" s="1">
        <v>245104602</v>
      </c>
      <c r="T549" s="1">
        <v>245104602</v>
      </c>
      <c r="U549" s="1">
        <v>245104602</v>
      </c>
      <c r="V549" s="1">
        <v>245104602</v>
      </c>
      <c r="W549" s="1">
        <v>118049307</v>
      </c>
    </row>
    <row r="550" spans="1:23" x14ac:dyDescent="0.35">
      <c r="A550">
        <v>22</v>
      </c>
      <c r="B550" t="s">
        <v>356</v>
      </c>
      <c r="C550">
        <v>2201</v>
      </c>
      <c r="D550" t="s">
        <v>357</v>
      </c>
      <c r="E550">
        <v>2201071</v>
      </c>
      <c r="F550" t="s">
        <v>433</v>
      </c>
      <c r="G550" t="s">
        <v>631</v>
      </c>
      <c r="H550">
        <v>100</v>
      </c>
      <c r="I550" t="s">
        <v>362</v>
      </c>
      <c r="J550">
        <v>315</v>
      </c>
      <c r="K550" t="s">
        <v>632</v>
      </c>
      <c r="L550" s="1">
        <v>67386855.189999998</v>
      </c>
      <c r="M550">
        <v>0</v>
      </c>
      <c r="N550">
        <v>0</v>
      </c>
      <c r="O550">
        <v>0</v>
      </c>
      <c r="P550">
        <v>0</v>
      </c>
      <c r="Q550">
        <v>0</v>
      </c>
      <c r="R550" s="1">
        <v>67386855.189999998</v>
      </c>
      <c r="S550" s="1">
        <v>25670005</v>
      </c>
      <c r="T550" s="1">
        <v>25670005</v>
      </c>
      <c r="U550" s="1">
        <v>25670005</v>
      </c>
      <c r="V550" s="1">
        <v>25670005</v>
      </c>
      <c r="W550" s="1">
        <v>41716850.189999998</v>
      </c>
    </row>
    <row r="551" spans="1:23" x14ac:dyDescent="0.35">
      <c r="A551">
        <v>22</v>
      </c>
      <c r="B551" t="s">
        <v>356</v>
      </c>
      <c r="C551">
        <v>2201</v>
      </c>
      <c r="D551" t="s">
        <v>357</v>
      </c>
      <c r="E551">
        <v>2201071</v>
      </c>
      <c r="F551" t="s">
        <v>433</v>
      </c>
      <c r="G551" t="s">
        <v>159</v>
      </c>
      <c r="H551" t="s">
        <v>1</v>
      </c>
      <c r="I551" t="s">
        <v>2</v>
      </c>
      <c r="J551" t="s">
        <v>3</v>
      </c>
      <c r="K551" t="s">
        <v>160</v>
      </c>
      <c r="L551" s="1">
        <v>1043083575.6900001</v>
      </c>
      <c r="M551" s="1">
        <v>125417060</v>
      </c>
      <c r="N551">
        <v>0</v>
      </c>
      <c r="O551" s="1">
        <v>164787337.43000001</v>
      </c>
      <c r="P551" s="1">
        <v>91751269</v>
      </c>
      <c r="Q551">
        <v>0</v>
      </c>
      <c r="R551" s="1">
        <v>1241536704.1199999</v>
      </c>
      <c r="S551" s="1">
        <v>1020658635.6900001</v>
      </c>
      <c r="T551" s="1">
        <v>288236688</v>
      </c>
      <c r="U551" s="1">
        <v>273008262</v>
      </c>
      <c r="V551" s="1">
        <v>273008262</v>
      </c>
      <c r="W551" s="1">
        <v>220878068.43000001</v>
      </c>
    </row>
    <row r="552" spans="1:23" x14ac:dyDescent="0.35">
      <c r="A552">
        <v>22</v>
      </c>
      <c r="B552" t="s">
        <v>356</v>
      </c>
      <c r="C552">
        <v>2201</v>
      </c>
      <c r="D552" t="s">
        <v>357</v>
      </c>
      <c r="E552">
        <v>2201071</v>
      </c>
      <c r="F552" t="s">
        <v>433</v>
      </c>
      <c r="G552" t="s">
        <v>161</v>
      </c>
      <c r="H552" t="s">
        <v>1</v>
      </c>
      <c r="I552" t="s">
        <v>2</v>
      </c>
      <c r="J552" t="s">
        <v>3</v>
      </c>
      <c r="K552" t="s">
        <v>162</v>
      </c>
      <c r="L552" s="1">
        <v>1043083575.6900001</v>
      </c>
      <c r="M552" s="1">
        <v>125417060</v>
      </c>
      <c r="N552">
        <v>0</v>
      </c>
      <c r="O552" s="1">
        <v>164787337.43000001</v>
      </c>
      <c r="P552" s="1">
        <v>91751269</v>
      </c>
      <c r="Q552">
        <v>0</v>
      </c>
      <c r="R552" s="1">
        <v>1241536704.1199999</v>
      </c>
      <c r="S552" s="1">
        <v>1020658635.6900001</v>
      </c>
      <c r="T552" s="1">
        <v>288236688</v>
      </c>
      <c r="U552" s="1">
        <v>273008262</v>
      </c>
      <c r="V552" s="1">
        <v>273008262</v>
      </c>
      <c r="W552" s="1">
        <v>220878068.43000001</v>
      </c>
    </row>
    <row r="553" spans="1:23" x14ac:dyDescent="0.35">
      <c r="A553">
        <v>22</v>
      </c>
      <c r="B553" t="s">
        <v>356</v>
      </c>
      <c r="C553">
        <v>2201</v>
      </c>
      <c r="D553" t="s">
        <v>357</v>
      </c>
      <c r="E553">
        <v>2201071</v>
      </c>
      <c r="F553" t="s">
        <v>433</v>
      </c>
      <c r="G553" t="s">
        <v>163</v>
      </c>
      <c r="H553" t="s">
        <v>1</v>
      </c>
      <c r="I553" t="s">
        <v>2</v>
      </c>
      <c r="J553" t="s">
        <v>3</v>
      </c>
      <c r="K553" t="s">
        <v>164</v>
      </c>
      <c r="L553" s="1">
        <v>1043083575.6900001</v>
      </c>
      <c r="M553" s="1">
        <v>125417060</v>
      </c>
      <c r="N553">
        <v>0</v>
      </c>
      <c r="O553" s="1">
        <v>164787337.43000001</v>
      </c>
      <c r="P553" s="1">
        <v>91751269</v>
      </c>
      <c r="Q553">
        <v>0</v>
      </c>
      <c r="R553" s="1">
        <v>1241536704.1199999</v>
      </c>
      <c r="S553" s="1">
        <v>1020658635.6900001</v>
      </c>
      <c r="T553" s="1">
        <v>288236688</v>
      </c>
      <c r="U553" s="1">
        <v>273008262</v>
      </c>
      <c r="V553" s="1">
        <v>273008262</v>
      </c>
      <c r="W553" s="1">
        <v>220878068.43000001</v>
      </c>
    </row>
    <row r="554" spans="1:23" x14ac:dyDescent="0.35">
      <c r="A554">
        <v>22</v>
      </c>
      <c r="B554" t="s">
        <v>356</v>
      </c>
      <c r="C554">
        <v>2201</v>
      </c>
      <c r="D554" t="s">
        <v>357</v>
      </c>
      <c r="E554">
        <v>2201071</v>
      </c>
      <c r="F554" t="s">
        <v>433</v>
      </c>
      <c r="G554" t="s">
        <v>222</v>
      </c>
      <c r="H554" t="s">
        <v>1</v>
      </c>
      <c r="I554" t="s">
        <v>2</v>
      </c>
      <c r="J554" t="s">
        <v>3</v>
      </c>
      <c r="K554" t="s">
        <v>223</v>
      </c>
      <c r="L554" s="1">
        <v>1043082575.6900001</v>
      </c>
      <c r="M554" s="1">
        <v>125417060</v>
      </c>
      <c r="N554">
        <v>0</v>
      </c>
      <c r="O554" s="1">
        <v>164787337.43000001</v>
      </c>
      <c r="P554" s="1">
        <v>91751269</v>
      </c>
      <c r="Q554">
        <v>0</v>
      </c>
      <c r="R554" s="1">
        <v>1241535704.1199999</v>
      </c>
      <c r="S554" s="1">
        <v>1020658635.6900001</v>
      </c>
      <c r="T554" s="1">
        <v>288236688</v>
      </c>
      <c r="U554" s="1">
        <v>273008262</v>
      </c>
      <c r="V554" s="1">
        <v>273008262</v>
      </c>
      <c r="W554" s="1">
        <v>220877068.43000001</v>
      </c>
    </row>
    <row r="555" spans="1:23" x14ac:dyDescent="0.35">
      <c r="A555">
        <v>22</v>
      </c>
      <c r="B555" t="s">
        <v>356</v>
      </c>
      <c r="C555">
        <v>2201</v>
      </c>
      <c r="D555" t="s">
        <v>357</v>
      </c>
      <c r="E555">
        <v>2201071</v>
      </c>
      <c r="F555" t="s">
        <v>433</v>
      </c>
      <c r="G555" t="s">
        <v>633</v>
      </c>
      <c r="H555">
        <v>1</v>
      </c>
      <c r="I555" t="s">
        <v>225</v>
      </c>
      <c r="J555">
        <v>476</v>
      </c>
      <c r="K555" t="s">
        <v>634</v>
      </c>
      <c r="L555">
        <v>0</v>
      </c>
      <c r="M555">
        <v>0</v>
      </c>
      <c r="N555">
        <v>0</v>
      </c>
      <c r="O555" s="1">
        <v>91751269</v>
      </c>
      <c r="P555">
        <v>0</v>
      </c>
      <c r="Q555">
        <v>0</v>
      </c>
      <c r="R555" s="1">
        <v>91751269</v>
      </c>
      <c r="S555" s="1">
        <v>76963931.569999993</v>
      </c>
      <c r="T555" s="1">
        <v>76963931.569999993</v>
      </c>
      <c r="U555" s="1">
        <v>76522843</v>
      </c>
      <c r="V555" s="1">
        <v>76522843</v>
      </c>
      <c r="W555" s="1">
        <v>14787337.43</v>
      </c>
    </row>
    <row r="556" spans="1:23" x14ac:dyDescent="0.35">
      <c r="A556">
        <v>22</v>
      </c>
      <c r="B556" t="s">
        <v>356</v>
      </c>
      <c r="C556">
        <v>2201</v>
      </c>
      <c r="D556" t="s">
        <v>357</v>
      </c>
      <c r="E556">
        <v>2201071</v>
      </c>
      <c r="F556" t="s">
        <v>433</v>
      </c>
      <c r="G556" t="s">
        <v>635</v>
      </c>
      <c r="H556">
        <v>100</v>
      </c>
      <c r="I556" t="s">
        <v>362</v>
      </c>
      <c r="J556">
        <v>435</v>
      </c>
      <c r="K556" t="s">
        <v>636</v>
      </c>
      <c r="L556" s="1">
        <v>1000</v>
      </c>
      <c r="M556">
        <v>0</v>
      </c>
      <c r="N556">
        <v>0</v>
      </c>
      <c r="O556">
        <v>0</v>
      </c>
      <c r="P556">
        <v>0</v>
      </c>
      <c r="Q556">
        <v>0</v>
      </c>
      <c r="R556" s="1">
        <v>1000</v>
      </c>
      <c r="S556">
        <v>0</v>
      </c>
      <c r="T556">
        <v>0</v>
      </c>
      <c r="U556">
        <v>0</v>
      </c>
      <c r="V556">
        <v>0</v>
      </c>
      <c r="W556" s="1">
        <v>1000</v>
      </c>
    </row>
    <row r="557" spans="1:23" x14ac:dyDescent="0.35">
      <c r="A557">
        <v>22</v>
      </c>
      <c r="B557" t="s">
        <v>356</v>
      </c>
      <c r="C557">
        <v>2201</v>
      </c>
      <c r="D557" t="s">
        <v>357</v>
      </c>
      <c r="E557">
        <v>2201071</v>
      </c>
      <c r="F557" t="s">
        <v>433</v>
      </c>
      <c r="G557" t="s">
        <v>637</v>
      </c>
      <c r="H557">
        <v>130</v>
      </c>
      <c r="I557" t="s">
        <v>366</v>
      </c>
      <c r="J557">
        <v>475</v>
      </c>
      <c r="K557" t="s">
        <v>634</v>
      </c>
      <c r="L557">
        <v>0</v>
      </c>
      <c r="M557">
        <v>0</v>
      </c>
      <c r="N557">
        <v>0</v>
      </c>
      <c r="O557" s="1">
        <v>73036068.430000007</v>
      </c>
      <c r="P557">
        <v>0</v>
      </c>
      <c r="Q557">
        <v>0</v>
      </c>
      <c r="R557" s="1">
        <v>73036068.430000007</v>
      </c>
      <c r="S557" s="1">
        <v>73036068.430000007</v>
      </c>
      <c r="T557" s="1">
        <v>14787337.43</v>
      </c>
      <c r="U557">
        <v>0</v>
      </c>
      <c r="V557">
        <v>0</v>
      </c>
      <c r="W557">
        <v>0</v>
      </c>
    </row>
    <row r="558" spans="1:23" x14ac:dyDescent="0.35">
      <c r="A558">
        <v>22</v>
      </c>
      <c r="B558" t="s">
        <v>356</v>
      </c>
      <c r="C558">
        <v>2201</v>
      </c>
      <c r="D558" t="s">
        <v>357</v>
      </c>
      <c r="E558">
        <v>2201071</v>
      </c>
      <c r="F558" t="s">
        <v>433</v>
      </c>
      <c r="G558" t="s">
        <v>638</v>
      </c>
      <c r="H558">
        <v>1</v>
      </c>
      <c r="I558" t="s">
        <v>225</v>
      </c>
      <c r="J558">
        <v>436</v>
      </c>
      <c r="K558" t="s">
        <v>639</v>
      </c>
      <c r="L558" s="1">
        <v>400000000</v>
      </c>
      <c r="M558">
        <v>0</v>
      </c>
      <c r="N558">
        <v>0</v>
      </c>
      <c r="O558">
        <v>0</v>
      </c>
      <c r="P558" s="1">
        <v>91751269</v>
      </c>
      <c r="Q558">
        <v>0</v>
      </c>
      <c r="R558" s="1">
        <v>308248731</v>
      </c>
      <c r="S558" s="1">
        <v>130000000</v>
      </c>
      <c r="T558" s="1">
        <v>130000000</v>
      </c>
      <c r="U558" s="1">
        <v>130000000</v>
      </c>
      <c r="V558" s="1">
        <v>130000000</v>
      </c>
      <c r="W558" s="1">
        <v>178248731</v>
      </c>
    </row>
    <row r="559" spans="1:23" x14ac:dyDescent="0.35">
      <c r="A559">
        <v>22</v>
      </c>
      <c r="B559" t="s">
        <v>356</v>
      </c>
      <c r="C559">
        <v>2201</v>
      </c>
      <c r="D559" t="s">
        <v>357</v>
      </c>
      <c r="E559">
        <v>2201071</v>
      </c>
      <c r="F559" t="s">
        <v>433</v>
      </c>
      <c r="G559" t="s">
        <v>640</v>
      </c>
      <c r="H559">
        <v>130</v>
      </c>
      <c r="I559" t="s">
        <v>366</v>
      </c>
      <c r="J559">
        <v>437</v>
      </c>
      <c r="K559" t="s">
        <v>641</v>
      </c>
      <c r="L559" s="1">
        <v>643081575.69000006</v>
      </c>
      <c r="M559">
        <v>0</v>
      </c>
      <c r="N559">
        <v>0</v>
      </c>
      <c r="O559">
        <v>0</v>
      </c>
      <c r="P559">
        <v>0</v>
      </c>
      <c r="Q559">
        <v>0</v>
      </c>
      <c r="R559" s="1">
        <v>643081575.69000006</v>
      </c>
      <c r="S559" s="1">
        <v>643081575.69000006</v>
      </c>
      <c r="T559" s="1">
        <v>6566116</v>
      </c>
      <c r="U559" s="1">
        <v>6566116</v>
      </c>
      <c r="V559" s="1">
        <v>6566116</v>
      </c>
      <c r="W559">
        <v>0</v>
      </c>
    </row>
    <row r="560" spans="1:23" x14ac:dyDescent="0.35">
      <c r="A560">
        <v>22</v>
      </c>
      <c r="B560" t="s">
        <v>356</v>
      </c>
      <c r="C560">
        <v>2201</v>
      </c>
      <c r="D560" t="s">
        <v>357</v>
      </c>
      <c r="E560">
        <v>2201071</v>
      </c>
      <c r="F560" t="s">
        <v>433</v>
      </c>
      <c r="G560" t="s">
        <v>642</v>
      </c>
      <c r="H560">
        <v>305</v>
      </c>
      <c r="I560" t="s">
        <v>643</v>
      </c>
      <c r="J560">
        <v>496</v>
      </c>
      <c r="K560" t="s">
        <v>641</v>
      </c>
      <c r="L560">
        <v>0</v>
      </c>
      <c r="M560" s="1">
        <v>82063796</v>
      </c>
      <c r="N560">
        <v>0</v>
      </c>
      <c r="O560">
        <v>0</v>
      </c>
      <c r="P560">
        <v>0</v>
      </c>
      <c r="Q560">
        <v>0</v>
      </c>
      <c r="R560" s="1">
        <v>82063796</v>
      </c>
      <c r="S560" s="1">
        <v>82063796</v>
      </c>
      <c r="T560" s="1">
        <v>50972303</v>
      </c>
      <c r="U560" s="1">
        <v>50972303</v>
      </c>
      <c r="V560" s="1">
        <v>50972303</v>
      </c>
      <c r="W560">
        <v>0</v>
      </c>
    </row>
    <row r="561" spans="1:23" x14ac:dyDescent="0.35">
      <c r="A561">
        <v>22</v>
      </c>
      <c r="B561" t="s">
        <v>356</v>
      </c>
      <c r="C561">
        <v>2201</v>
      </c>
      <c r="D561" t="s">
        <v>357</v>
      </c>
      <c r="E561">
        <v>2201071</v>
      </c>
      <c r="F561" t="s">
        <v>433</v>
      </c>
      <c r="G561" t="s">
        <v>644</v>
      </c>
      <c r="H561">
        <v>307</v>
      </c>
      <c r="I561" t="s">
        <v>645</v>
      </c>
      <c r="J561">
        <v>499</v>
      </c>
      <c r="K561" t="s">
        <v>641</v>
      </c>
      <c r="L561">
        <v>0</v>
      </c>
      <c r="M561" s="1">
        <v>15473097</v>
      </c>
      <c r="N561">
        <v>0</v>
      </c>
      <c r="O561">
        <v>0</v>
      </c>
      <c r="P561">
        <v>0</v>
      </c>
      <c r="Q561">
        <v>0</v>
      </c>
      <c r="R561" s="1">
        <v>15473097</v>
      </c>
      <c r="S561" s="1">
        <v>15473097</v>
      </c>
      <c r="T561" s="1">
        <v>8947000</v>
      </c>
      <c r="U561" s="1">
        <v>8947000</v>
      </c>
      <c r="V561" s="1">
        <v>8947000</v>
      </c>
      <c r="W561">
        <v>0</v>
      </c>
    </row>
    <row r="562" spans="1:23" x14ac:dyDescent="0.35">
      <c r="A562">
        <v>22</v>
      </c>
      <c r="B562" t="s">
        <v>356</v>
      </c>
      <c r="C562">
        <v>2201</v>
      </c>
      <c r="D562" t="s">
        <v>357</v>
      </c>
      <c r="E562">
        <v>2201071</v>
      </c>
      <c r="F562" t="s">
        <v>433</v>
      </c>
      <c r="G562" t="s">
        <v>646</v>
      </c>
      <c r="H562">
        <v>308</v>
      </c>
      <c r="I562" t="s">
        <v>647</v>
      </c>
      <c r="J562">
        <v>500</v>
      </c>
      <c r="K562" t="s">
        <v>641</v>
      </c>
      <c r="L562">
        <v>0</v>
      </c>
      <c r="M562" s="1">
        <v>40167</v>
      </c>
      <c r="N562">
        <v>0</v>
      </c>
      <c r="O562">
        <v>0</v>
      </c>
      <c r="P562">
        <v>0</v>
      </c>
      <c r="Q562">
        <v>0</v>
      </c>
      <c r="R562" s="1">
        <v>40167</v>
      </c>
      <c r="S562" s="1">
        <v>40167</v>
      </c>
      <c r="T562">
        <v>0</v>
      </c>
      <c r="U562">
        <v>0</v>
      </c>
      <c r="V562">
        <v>0</v>
      </c>
      <c r="W562">
        <v>0</v>
      </c>
    </row>
    <row r="563" spans="1:23" x14ac:dyDescent="0.35">
      <c r="A563">
        <v>22</v>
      </c>
      <c r="B563" t="s">
        <v>356</v>
      </c>
      <c r="C563">
        <v>2201</v>
      </c>
      <c r="D563" t="s">
        <v>357</v>
      </c>
      <c r="E563">
        <v>2201071</v>
      </c>
      <c r="F563" t="s">
        <v>433</v>
      </c>
      <c r="G563" t="s">
        <v>648</v>
      </c>
      <c r="H563">
        <v>237</v>
      </c>
      <c r="I563" t="s">
        <v>649</v>
      </c>
      <c r="J563">
        <v>493</v>
      </c>
      <c r="K563" t="s">
        <v>650</v>
      </c>
      <c r="L563">
        <v>0</v>
      </c>
      <c r="M563" s="1">
        <v>27840000</v>
      </c>
      <c r="N563">
        <v>0</v>
      </c>
      <c r="O563">
        <v>0</v>
      </c>
      <c r="P563">
        <v>0</v>
      </c>
      <c r="Q563">
        <v>0</v>
      </c>
      <c r="R563" s="1">
        <v>27840000</v>
      </c>
      <c r="S563">
        <v>0</v>
      </c>
      <c r="T563">
        <v>0</v>
      </c>
      <c r="U563">
        <v>0</v>
      </c>
      <c r="V563">
        <v>0</v>
      </c>
      <c r="W563" s="1">
        <v>27840000</v>
      </c>
    </row>
    <row r="564" spans="1:23" x14ac:dyDescent="0.35">
      <c r="A564">
        <v>22</v>
      </c>
      <c r="B564" t="s">
        <v>356</v>
      </c>
      <c r="C564">
        <v>2201</v>
      </c>
      <c r="D564" t="s">
        <v>357</v>
      </c>
      <c r="E564">
        <v>2201071</v>
      </c>
      <c r="F564" t="s">
        <v>433</v>
      </c>
      <c r="G564" t="s">
        <v>651</v>
      </c>
      <c r="H564" t="s">
        <v>1</v>
      </c>
      <c r="I564" t="s">
        <v>2</v>
      </c>
      <c r="J564" t="s">
        <v>3</v>
      </c>
      <c r="K564" t="s">
        <v>652</v>
      </c>
      <c r="L564" s="1">
        <v>1000</v>
      </c>
      <c r="M564">
        <v>0</v>
      </c>
      <c r="N564">
        <v>0</v>
      </c>
      <c r="O564">
        <v>0</v>
      </c>
      <c r="P564">
        <v>0</v>
      </c>
      <c r="Q564">
        <v>0</v>
      </c>
      <c r="R564" s="1">
        <v>1000</v>
      </c>
      <c r="S564">
        <v>0</v>
      </c>
      <c r="T564">
        <v>0</v>
      </c>
      <c r="U564">
        <v>0</v>
      </c>
      <c r="V564">
        <v>0</v>
      </c>
      <c r="W564" s="1">
        <v>1000</v>
      </c>
    </row>
    <row r="565" spans="1:23" x14ac:dyDescent="0.35">
      <c r="A565">
        <v>22</v>
      </c>
      <c r="B565" t="s">
        <v>356</v>
      </c>
      <c r="C565">
        <v>2201</v>
      </c>
      <c r="D565" t="s">
        <v>357</v>
      </c>
      <c r="E565">
        <v>2201071</v>
      </c>
      <c r="F565" t="s">
        <v>433</v>
      </c>
      <c r="G565" t="s">
        <v>653</v>
      </c>
      <c r="H565">
        <v>100</v>
      </c>
      <c r="I565" t="s">
        <v>362</v>
      </c>
      <c r="J565">
        <v>469</v>
      </c>
      <c r="K565" t="s">
        <v>654</v>
      </c>
      <c r="L565" s="1">
        <v>1000</v>
      </c>
      <c r="M565">
        <v>0</v>
      </c>
      <c r="N565">
        <v>0</v>
      </c>
      <c r="O565">
        <v>0</v>
      </c>
      <c r="P565">
        <v>0</v>
      </c>
      <c r="Q565">
        <v>0</v>
      </c>
      <c r="R565" s="1">
        <v>1000</v>
      </c>
      <c r="S565">
        <v>0</v>
      </c>
      <c r="T565">
        <v>0</v>
      </c>
      <c r="U565">
        <v>0</v>
      </c>
      <c r="V565">
        <v>0</v>
      </c>
      <c r="W565" s="1">
        <v>1000</v>
      </c>
    </row>
    <row r="566" spans="1:23" x14ac:dyDescent="0.35">
      <c r="A566">
        <v>23</v>
      </c>
      <c r="B566" t="s">
        <v>655</v>
      </c>
      <c r="C566">
        <v>2302</v>
      </c>
      <c r="D566" t="s">
        <v>656</v>
      </c>
      <c r="E566">
        <v>2302024</v>
      </c>
      <c r="F566" t="s">
        <v>657</v>
      </c>
      <c r="G566">
        <v>2</v>
      </c>
      <c r="H566" t="s">
        <v>1</v>
      </c>
      <c r="I566" t="s">
        <v>2</v>
      </c>
      <c r="J566" t="s">
        <v>3</v>
      </c>
      <c r="K566" t="s">
        <v>48</v>
      </c>
      <c r="L566" s="1">
        <v>40000000</v>
      </c>
      <c r="M566">
        <v>0</v>
      </c>
      <c r="N566">
        <v>0</v>
      </c>
      <c r="O566" s="1">
        <v>15000000</v>
      </c>
      <c r="P566">
        <v>0</v>
      </c>
      <c r="Q566">
        <v>0</v>
      </c>
      <c r="R566" s="1">
        <v>55000000</v>
      </c>
      <c r="S566">
        <v>0</v>
      </c>
      <c r="T566">
        <v>0</v>
      </c>
      <c r="U566">
        <v>0</v>
      </c>
      <c r="V566">
        <v>0</v>
      </c>
      <c r="W566" s="1">
        <v>55000000</v>
      </c>
    </row>
    <row r="567" spans="1:23" x14ac:dyDescent="0.35">
      <c r="A567">
        <v>23</v>
      </c>
      <c r="B567" t="s">
        <v>655</v>
      </c>
      <c r="C567">
        <v>2302</v>
      </c>
      <c r="D567" t="s">
        <v>656</v>
      </c>
      <c r="E567">
        <v>2302024</v>
      </c>
      <c r="F567" t="s">
        <v>657</v>
      </c>
      <c r="G567" t="s">
        <v>49</v>
      </c>
      <c r="H567" t="s">
        <v>1</v>
      </c>
      <c r="I567" t="s">
        <v>2</v>
      </c>
      <c r="J567" t="s">
        <v>3</v>
      </c>
      <c r="K567" t="s">
        <v>50</v>
      </c>
      <c r="L567" s="1">
        <v>40000000</v>
      </c>
      <c r="M567">
        <v>0</v>
      </c>
      <c r="N567">
        <v>0</v>
      </c>
      <c r="O567" s="1">
        <v>15000000</v>
      </c>
      <c r="P567">
        <v>0</v>
      </c>
      <c r="Q567">
        <v>0</v>
      </c>
      <c r="R567" s="1">
        <v>55000000</v>
      </c>
      <c r="S567">
        <v>0</v>
      </c>
      <c r="T567">
        <v>0</v>
      </c>
      <c r="U567">
        <v>0</v>
      </c>
      <c r="V567">
        <v>0</v>
      </c>
      <c r="W567" s="1">
        <v>55000000</v>
      </c>
    </row>
    <row r="568" spans="1:23" x14ac:dyDescent="0.35">
      <c r="A568">
        <v>23</v>
      </c>
      <c r="B568" t="s">
        <v>655</v>
      </c>
      <c r="C568">
        <v>2302</v>
      </c>
      <c r="D568" t="s">
        <v>656</v>
      </c>
      <c r="E568">
        <v>2302024</v>
      </c>
      <c r="F568" t="s">
        <v>657</v>
      </c>
      <c r="G568" t="s">
        <v>159</v>
      </c>
      <c r="H568" t="s">
        <v>1</v>
      </c>
      <c r="I568" t="s">
        <v>2</v>
      </c>
      <c r="J568" t="s">
        <v>3</v>
      </c>
      <c r="K568" t="s">
        <v>160</v>
      </c>
      <c r="L568" s="1">
        <v>40000000</v>
      </c>
      <c r="M568">
        <v>0</v>
      </c>
      <c r="N568">
        <v>0</v>
      </c>
      <c r="O568" s="1">
        <v>15000000</v>
      </c>
      <c r="P568">
        <v>0</v>
      </c>
      <c r="Q568">
        <v>0</v>
      </c>
      <c r="R568" s="1">
        <v>55000000</v>
      </c>
      <c r="S568">
        <v>0</v>
      </c>
      <c r="T568">
        <v>0</v>
      </c>
      <c r="U568">
        <v>0</v>
      </c>
      <c r="V568">
        <v>0</v>
      </c>
      <c r="W568" s="1">
        <v>55000000</v>
      </c>
    </row>
    <row r="569" spans="1:23" x14ac:dyDescent="0.35">
      <c r="A569">
        <v>23</v>
      </c>
      <c r="B569" t="s">
        <v>655</v>
      </c>
      <c r="C569">
        <v>2302</v>
      </c>
      <c r="D569" t="s">
        <v>656</v>
      </c>
      <c r="E569">
        <v>2302024</v>
      </c>
      <c r="F569" t="s">
        <v>657</v>
      </c>
      <c r="G569" t="s">
        <v>161</v>
      </c>
      <c r="H569" t="s">
        <v>1</v>
      </c>
      <c r="I569" t="s">
        <v>2</v>
      </c>
      <c r="J569" t="s">
        <v>3</v>
      </c>
      <c r="K569" t="s">
        <v>162</v>
      </c>
      <c r="L569" s="1">
        <v>40000000</v>
      </c>
      <c r="M569">
        <v>0</v>
      </c>
      <c r="N569">
        <v>0</v>
      </c>
      <c r="O569" s="1">
        <v>15000000</v>
      </c>
      <c r="P569">
        <v>0</v>
      </c>
      <c r="Q569">
        <v>0</v>
      </c>
      <c r="R569" s="1">
        <v>55000000</v>
      </c>
      <c r="S569">
        <v>0</v>
      </c>
      <c r="T569">
        <v>0</v>
      </c>
      <c r="U569">
        <v>0</v>
      </c>
      <c r="V569">
        <v>0</v>
      </c>
      <c r="W569" s="1">
        <v>55000000</v>
      </c>
    </row>
    <row r="570" spans="1:23" x14ac:dyDescent="0.35">
      <c r="A570">
        <v>23</v>
      </c>
      <c r="B570" t="s">
        <v>655</v>
      </c>
      <c r="C570">
        <v>2302</v>
      </c>
      <c r="D570" t="s">
        <v>656</v>
      </c>
      <c r="E570">
        <v>2302024</v>
      </c>
      <c r="F570" t="s">
        <v>657</v>
      </c>
      <c r="G570" t="s">
        <v>163</v>
      </c>
      <c r="H570" t="s">
        <v>1</v>
      </c>
      <c r="I570" t="s">
        <v>2</v>
      </c>
      <c r="J570" t="s">
        <v>3</v>
      </c>
      <c r="K570" t="s">
        <v>164</v>
      </c>
      <c r="L570" s="1">
        <v>40000000</v>
      </c>
      <c r="M570">
        <v>0</v>
      </c>
      <c r="N570">
        <v>0</v>
      </c>
      <c r="O570" s="1">
        <v>15000000</v>
      </c>
      <c r="P570">
        <v>0</v>
      </c>
      <c r="Q570">
        <v>0</v>
      </c>
      <c r="R570" s="1">
        <v>55000000</v>
      </c>
      <c r="S570">
        <v>0</v>
      </c>
      <c r="T570">
        <v>0</v>
      </c>
      <c r="U570">
        <v>0</v>
      </c>
      <c r="V570">
        <v>0</v>
      </c>
      <c r="W570" s="1">
        <v>55000000</v>
      </c>
    </row>
    <row r="571" spans="1:23" x14ac:dyDescent="0.35">
      <c r="A571">
        <v>23</v>
      </c>
      <c r="B571" t="s">
        <v>655</v>
      </c>
      <c r="C571">
        <v>2302</v>
      </c>
      <c r="D571" t="s">
        <v>656</v>
      </c>
      <c r="E571">
        <v>2302024</v>
      </c>
      <c r="F571" t="s">
        <v>657</v>
      </c>
      <c r="G571" t="s">
        <v>165</v>
      </c>
      <c r="H571" t="s">
        <v>1</v>
      </c>
      <c r="I571" t="s">
        <v>2</v>
      </c>
      <c r="J571" t="s">
        <v>3</v>
      </c>
      <c r="K571" t="s">
        <v>166</v>
      </c>
      <c r="L571" s="1">
        <v>40000000</v>
      </c>
      <c r="M571">
        <v>0</v>
      </c>
      <c r="N571">
        <v>0</v>
      </c>
      <c r="O571" s="1">
        <v>15000000</v>
      </c>
      <c r="P571">
        <v>0</v>
      </c>
      <c r="Q571">
        <v>0</v>
      </c>
      <c r="R571" s="1">
        <v>55000000</v>
      </c>
      <c r="S571">
        <v>0</v>
      </c>
      <c r="T571">
        <v>0</v>
      </c>
      <c r="U571">
        <v>0</v>
      </c>
      <c r="V571">
        <v>0</v>
      </c>
      <c r="W571" s="1">
        <v>55000000</v>
      </c>
    </row>
    <row r="572" spans="1:23" x14ac:dyDescent="0.35">
      <c r="A572">
        <v>23</v>
      </c>
      <c r="B572" t="s">
        <v>655</v>
      </c>
      <c r="C572">
        <v>2302</v>
      </c>
      <c r="D572" t="s">
        <v>656</v>
      </c>
      <c r="E572">
        <v>2302024</v>
      </c>
      <c r="F572" t="s">
        <v>657</v>
      </c>
      <c r="G572" t="s">
        <v>658</v>
      </c>
      <c r="H572">
        <v>32</v>
      </c>
      <c r="I572" t="s">
        <v>62</v>
      </c>
      <c r="J572">
        <v>333</v>
      </c>
      <c r="K572" t="s">
        <v>659</v>
      </c>
      <c r="L572" s="1">
        <v>40000000</v>
      </c>
      <c r="M572">
        <v>0</v>
      </c>
      <c r="N572">
        <v>0</v>
      </c>
      <c r="O572">
        <v>0</v>
      </c>
      <c r="P572">
        <v>0</v>
      </c>
      <c r="Q572">
        <v>0</v>
      </c>
      <c r="R572" s="1">
        <v>40000000</v>
      </c>
      <c r="S572">
        <v>0</v>
      </c>
      <c r="T572">
        <v>0</v>
      </c>
      <c r="U572">
        <v>0</v>
      </c>
      <c r="V572">
        <v>0</v>
      </c>
      <c r="W572" s="1">
        <v>40000000</v>
      </c>
    </row>
    <row r="573" spans="1:23" x14ac:dyDescent="0.35">
      <c r="A573">
        <v>23</v>
      </c>
      <c r="B573" t="s">
        <v>655</v>
      </c>
      <c r="C573">
        <v>2302</v>
      </c>
      <c r="D573" t="s">
        <v>656</v>
      </c>
      <c r="E573">
        <v>2302024</v>
      </c>
      <c r="F573" t="s">
        <v>657</v>
      </c>
      <c r="G573" t="s">
        <v>660</v>
      </c>
      <c r="H573">
        <v>1</v>
      </c>
      <c r="I573" t="s">
        <v>225</v>
      </c>
      <c r="J573">
        <v>474</v>
      </c>
      <c r="K573" t="s">
        <v>659</v>
      </c>
      <c r="L573">
        <v>0</v>
      </c>
      <c r="M573">
        <v>0</v>
      </c>
      <c r="N573">
        <v>0</v>
      </c>
      <c r="O573" s="1">
        <v>15000000</v>
      </c>
      <c r="P573">
        <v>0</v>
      </c>
      <c r="Q573">
        <v>0</v>
      </c>
      <c r="R573" s="1">
        <v>15000000</v>
      </c>
      <c r="S573">
        <v>0</v>
      </c>
      <c r="T573">
        <v>0</v>
      </c>
      <c r="U573">
        <v>0</v>
      </c>
      <c r="V573">
        <v>0</v>
      </c>
      <c r="W573" s="1">
        <v>15000000</v>
      </c>
    </row>
    <row r="574" spans="1:23" x14ac:dyDescent="0.35">
      <c r="A574">
        <v>24</v>
      </c>
      <c r="B574" t="s">
        <v>661</v>
      </c>
      <c r="C574">
        <v>2402</v>
      </c>
      <c r="D574" t="s">
        <v>662</v>
      </c>
      <c r="E574">
        <v>2402045</v>
      </c>
      <c r="F574" t="s">
        <v>663</v>
      </c>
      <c r="G574">
        <v>2</v>
      </c>
      <c r="H574" t="s">
        <v>1</v>
      </c>
      <c r="I574" t="s">
        <v>2</v>
      </c>
      <c r="J574" t="s">
        <v>3</v>
      </c>
      <c r="K574" t="s">
        <v>48</v>
      </c>
      <c r="L574" s="1">
        <v>1748785000</v>
      </c>
      <c r="M574">
        <v>0</v>
      </c>
      <c r="N574">
        <v>0</v>
      </c>
      <c r="O574">
        <v>0</v>
      </c>
      <c r="P574">
        <v>0</v>
      </c>
      <c r="Q574">
        <v>0</v>
      </c>
      <c r="R574" s="1">
        <v>1748785000</v>
      </c>
      <c r="S574">
        <v>0</v>
      </c>
      <c r="T574">
        <v>0</v>
      </c>
      <c r="U574">
        <v>0</v>
      </c>
      <c r="V574">
        <v>0</v>
      </c>
      <c r="W574" s="1">
        <v>1748785000</v>
      </c>
    </row>
    <row r="575" spans="1:23" x14ac:dyDescent="0.35">
      <c r="A575">
        <v>24</v>
      </c>
      <c r="B575" t="s">
        <v>661</v>
      </c>
      <c r="C575">
        <v>2402</v>
      </c>
      <c r="D575" t="s">
        <v>662</v>
      </c>
      <c r="E575">
        <v>2402045</v>
      </c>
      <c r="F575" t="s">
        <v>663</v>
      </c>
      <c r="G575" t="s">
        <v>49</v>
      </c>
      <c r="H575" t="s">
        <v>1</v>
      </c>
      <c r="I575" t="s">
        <v>2</v>
      </c>
      <c r="J575" t="s">
        <v>3</v>
      </c>
      <c r="K575" t="s">
        <v>50</v>
      </c>
      <c r="L575" s="1">
        <v>1748785000</v>
      </c>
      <c r="M575">
        <v>0</v>
      </c>
      <c r="N575">
        <v>0</v>
      </c>
      <c r="O575">
        <v>0</v>
      </c>
      <c r="P575">
        <v>0</v>
      </c>
      <c r="Q575">
        <v>0</v>
      </c>
      <c r="R575" s="1">
        <v>1748785000</v>
      </c>
      <c r="S575">
        <v>0</v>
      </c>
      <c r="T575">
        <v>0</v>
      </c>
      <c r="U575">
        <v>0</v>
      </c>
      <c r="V575">
        <v>0</v>
      </c>
      <c r="W575" s="1">
        <v>1748785000</v>
      </c>
    </row>
    <row r="576" spans="1:23" x14ac:dyDescent="0.35">
      <c r="A576">
        <v>24</v>
      </c>
      <c r="B576" t="s">
        <v>661</v>
      </c>
      <c r="C576">
        <v>2402</v>
      </c>
      <c r="D576" t="s">
        <v>662</v>
      </c>
      <c r="E576">
        <v>2402045</v>
      </c>
      <c r="F576" t="s">
        <v>663</v>
      </c>
      <c r="G576" t="s">
        <v>159</v>
      </c>
      <c r="H576" t="s">
        <v>1</v>
      </c>
      <c r="I576" t="s">
        <v>2</v>
      </c>
      <c r="J576" t="s">
        <v>3</v>
      </c>
      <c r="K576" t="s">
        <v>160</v>
      </c>
      <c r="L576" s="1">
        <v>1748785000</v>
      </c>
      <c r="M576">
        <v>0</v>
      </c>
      <c r="N576">
        <v>0</v>
      </c>
      <c r="O576">
        <v>0</v>
      </c>
      <c r="P576">
        <v>0</v>
      </c>
      <c r="Q576">
        <v>0</v>
      </c>
      <c r="R576" s="1">
        <v>1748785000</v>
      </c>
      <c r="S576">
        <v>0</v>
      </c>
      <c r="T576">
        <v>0</v>
      </c>
      <c r="U576">
        <v>0</v>
      </c>
      <c r="V576">
        <v>0</v>
      </c>
      <c r="W576" s="1">
        <v>1748785000</v>
      </c>
    </row>
    <row r="577" spans="1:23" x14ac:dyDescent="0.35">
      <c r="A577">
        <v>24</v>
      </c>
      <c r="B577" t="s">
        <v>661</v>
      </c>
      <c r="C577">
        <v>2402</v>
      </c>
      <c r="D577" t="s">
        <v>662</v>
      </c>
      <c r="E577">
        <v>2402045</v>
      </c>
      <c r="F577" t="s">
        <v>663</v>
      </c>
      <c r="G577" t="s">
        <v>161</v>
      </c>
      <c r="H577" t="s">
        <v>1</v>
      </c>
      <c r="I577" t="s">
        <v>2</v>
      </c>
      <c r="J577" t="s">
        <v>3</v>
      </c>
      <c r="K577" t="s">
        <v>162</v>
      </c>
      <c r="L577" s="1">
        <v>1748785000</v>
      </c>
      <c r="M577">
        <v>0</v>
      </c>
      <c r="N577">
        <v>0</v>
      </c>
      <c r="O577">
        <v>0</v>
      </c>
      <c r="P577">
        <v>0</v>
      </c>
      <c r="Q577">
        <v>0</v>
      </c>
      <c r="R577" s="1">
        <v>1748785000</v>
      </c>
      <c r="S577">
        <v>0</v>
      </c>
      <c r="T577">
        <v>0</v>
      </c>
      <c r="U577">
        <v>0</v>
      </c>
      <c r="V577">
        <v>0</v>
      </c>
      <c r="W577" s="1">
        <v>1748785000</v>
      </c>
    </row>
    <row r="578" spans="1:23" x14ac:dyDescent="0.35">
      <c r="A578">
        <v>24</v>
      </c>
      <c r="B578" t="s">
        <v>661</v>
      </c>
      <c r="C578">
        <v>2402</v>
      </c>
      <c r="D578" t="s">
        <v>662</v>
      </c>
      <c r="E578">
        <v>2402045</v>
      </c>
      <c r="F578" t="s">
        <v>663</v>
      </c>
      <c r="G578" t="s">
        <v>163</v>
      </c>
      <c r="H578" t="s">
        <v>1</v>
      </c>
      <c r="I578" t="s">
        <v>2</v>
      </c>
      <c r="J578" t="s">
        <v>3</v>
      </c>
      <c r="K578" t="s">
        <v>164</v>
      </c>
      <c r="L578" s="1">
        <v>1748785000</v>
      </c>
      <c r="M578">
        <v>0</v>
      </c>
      <c r="N578">
        <v>0</v>
      </c>
      <c r="O578">
        <v>0</v>
      </c>
      <c r="P578">
        <v>0</v>
      </c>
      <c r="Q578">
        <v>0</v>
      </c>
      <c r="R578" s="1">
        <v>1748785000</v>
      </c>
      <c r="S578">
        <v>0</v>
      </c>
      <c r="T578">
        <v>0</v>
      </c>
      <c r="U578">
        <v>0</v>
      </c>
      <c r="V578">
        <v>0</v>
      </c>
      <c r="W578" s="1">
        <v>1748785000</v>
      </c>
    </row>
    <row r="579" spans="1:23" x14ac:dyDescent="0.35">
      <c r="A579">
        <v>24</v>
      </c>
      <c r="B579" t="s">
        <v>661</v>
      </c>
      <c r="C579">
        <v>2402</v>
      </c>
      <c r="D579" t="s">
        <v>662</v>
      </c>
      <c r="E579">
        <v>2402045</v>
      </c>
      <c r="F579" t="s">
        <v>663</v>
      </c>
      <c r="G579" t="s">
        <v>165</v>
      </c>
      <c r="H579" t="s">
        <v>1</v>
      </c>
      <c r="I579" t="s">
        <v>2</v>
      </c>
      <c r="J579" t="s">
        <v>3</v>
      </c>
      <c r="K579" t="s">
        <v>166</v>
      </c>
      <c r="L579" s="1">
        <v>1748785000</v>
      </c>
      <c r="M579">
        <v>0</v>
      </c>
      <c r="N579">
        <v>0</v>
      </c>
      <c r="O579">
        <v>0</v>
      </c>
      <c r="P579">
        <v>0</v>
      </c>
      <c r="Q579">
        <v>0</v>
      </c>
      <c r="R579" s="1">
        <v>1748785000</v>
      </c>
      <c r="S579">
        <v>0</v>
      </c>
      <c r="T579">
        <v>0</v>
      </c>
      <c r="U579">
        <v>0</v>
      </c>
      <c r="V579">
        <v>0</v>
      </c>
      <c r="W579" s="1">
        <v>1748785000</v>
      </c>
    </row>
    <row r="580" spans="1:23" x14ac:dyDescent="0.35">
      <c r="A580">
        <v>24</v>
      </c>
      <c r="B580" t="s">
        <v>661</v>
      </c>
      <c r="C580">
        <v>2402</v>
      </c>
      <c r="D580" t="s">
        <v>662</v>
      </c>
      <c r="E580">
        <v>2402045</v>
      </c>
      <c r="F580" t="s">
        <v>663</v>
      </c>
      <c r="G580" t="s">
        <v>664</v>
      </c>
      <c r="H580">
        <v>1</v>
      </c>
      <c r="I580" t="s">
        <v>225</v>
      </c>
      <c r="J580">
        <v>334</v>
      </c>
      <c r="K580" t="s">
        <v>665</v>
      </c>
      <c r="L580" s="1">
        <v>1600000000</v>
      </c>
      <c r="M580">
        <v>0</v>
      </c>
      <c r="N580">
        <v>0</v>
      </c>
      <c r="O580">
        <v>0</v>
      </c>
      <c r="P580">
        <v>0</v>
      </c>
      <c r="Q580">
        <v>0</v>
      </c>
      <c r="R580" s="1">
        <v>1600000000</v>
      </c>
      <c r="S580">
        <v>0</v>
      </c>
      <c r="T580">
        <v>0</v>
      </c>
      <c r="U580">
        <v>0</v>
      </c>
      <c r="V580">
        <v>0</v>
      </c>
      <c r="W580" s="1">
        <v>1600000000</v>
      </c>
    </row>
    <row r="581" spans="1:23" x14ac:dyDescent="0.35">
      <c r="A581">
        <v>24</v>
      </c>
      <c r="B581" t="s">
        <v>661</v>
      </c>
      <c r="C581">
        <v>2402</v>
      </c>
      <c r="D581" t="s">
        <v>662</v>
      </c>
      <c r="E581">
        <v>2402045</v>
      </c>
      <c r="F581" t="s">
        <v>663</v>
      </c>
      <c r="G581" t="s">
        <v>666</v>
      </c>
      <c r="H581">
        <v>32</v>
      </c>
      <c r="I581" t="s">
        <v>62</v>
      </c>
      <c r="J581">
        <v>335</v>
      </c>
      <c r="K581" t="s">
        <v>665</v>
      </c>
      <c r="L581" s="1">
        <v>148785000</v>
      </c>
      <c r="M581">
        <v>0</v>
      </c>
      <c r="N581">
        <v>0</v>
      </c>
      <c r="O581">
        <v>0</v>
      </c>
      <c r="P581">
        <v>0</v>
      </c>
      <c r="Q581">
        <v>0</v>
      </c>
      <c r="R581" s="1">
        <v>148785000</v>
      </c>
      <c r="S581">
        <v>0</v>
      </c>
      <c r="T581">
        <v>0</v>
      </c>
      <c r="U581">
        <v>0</v>
      </c>
      <c r="V581">
        <v>0</v>
      </c>
      <c r="W581" s="1">
        <v>148785000</v>
      </c>
    </row>
    <row r="582" spans="1:23" x14ac:dyDescent="0.35">
      <c r="A582">
        <v>24</v>
      </c>
      <c r="B582" t="s">
        <v>661</v>
      </c>
      <c r="C582">
        <v>2402</v>
      </c>
      <c r="D582" t="s">
        <v>662</v>
      </c>
      <c r="E582">
        <v>2402107</v>
      </c>
      <c r="F582" t="s">
        <v>667</v>
      </c>
      <c r="G582">
        <v>2</v>
      </c>
      <c r="H582" t="s">
        <v>1</v>
      </c>
      <c r="I582" t="s">
        <v>2</v>
      </c>
      <c r="J582" t="s">
        <v>3</v>
      </c>
      <c r="K582" t="s">
        <v>48</v>
      </c>
      <c r="L582" s="1">
        <v>535800000</v>
      </c>
      <c r="M582">
        <v>0</v>
      </c>
      <c r="N582">
        <v>0</v>
      </c>
      <c r="O582">
        <v>0</v>
      </c>
      <c r="P582">
        <v>0</v>
      </c>
      <c r="Q582">
        <v>0</v>
      </c>
      <c r="R582" s="1">
        <v>535800000</v>
      </c>
      <c r="S582" s="1">
        <v>535800000</v>
      </c>
      <c r="T582" s="1">
        <v>147000000</v>
      </c>
      <c r="U582">
        <v>0</v>
      </c>
      <c r="V582">
        <v>0</v>
      </c>
      <c r="W582">
        <v>0</v>
      </c>
    </row>
    <row r="583" spans="1:23" x14ac:dyDescent="0.35">
      <c r="A583">
        <v>24</v>
      </c>
      <c r="B583" t="s">
        <v>661</v>
      </c>
      <c r="C583">
        <v>2402</v>
      </c>
      <c r="D583" t="s">
        <v>662</v>
      </c>
      <c r="E583">
        <v>2402107</v>
      </c>
      <c r="F583" t="s">
        <v>667</v>
      </c>
      <c r="G583" t="s">
        <v>49</v>
      </c>
      <c r="H583" t="s">
        <v>1</v>
      </c>
      <c r="I583" t="s">
        <v>2</v>
      </c>
      <c r="J583" t="s">
        <v>3</v>
      </c>
      <c r="K583" t="s">
        <v>50</v>
      </c>
      <c r="L583" s="1">
        <v>535800000</v>
      </c>
      <c r="M583">
        <v>0</v>
      </c>
      <c r="N583">
        <v>0</v>
      </c>
      <c r="O583">
        <v>0</v>
      </c>
      <c r="P583">
        <v>0</v>
      </c>
      <c r="Q583">
        <v>0</v>
      </c>
      <c r="R583" s="1">
        <v>535800000</v>
      </c>
      <c r="S583" s="1">
        <v>535800000</v>
      </c>
      <c r="T583" s="1">
        <v>147000000</v>
      </c>
      <c r="U583">
        <v>0</v>
      </c>
      <c r="V583">
        <v>0</v>
      </c>
      <c r="W583">
        <v>0</v>
      </c>
    </row>
    <row r="584" spans="1:23" x14ac:dyDescent="0.35">
      <c r="A584">
        <v>24</v>
      </c>
      <c r="B584" t="s">
        <v>661</v>
      </c>
      <c r="C584">
        <v>2402</v>
      </c>
      <c r="D584" t="s">
        <v>662</v>
      </c>
      <c r="E584">
        <v>2402107</v>
      </c>
      <c r="F584" t="s">
        <v>667</v>
      </c>
      <c r="G584" t="s">
        <v>159</v>
      </c>
      <c r="H584" t="s">
        <v>1</v>
      </c>
      <c r="I584" t="s">
        <v>2</v>
      </c>
      <c r="J584" t="s">
        <v>3</v>
      </c>
      <c r="K584" t="s">
        <v>160</v>
      </c>
      <c r="L584" s="1">
        <v>535800000</v>
      </c>
      <c r="M584">
        <v>0</v>
      </c>
      <c r="N584">
        <v>0</v>
      </c>
      <c r="O584">
        <v>0</v>
      </c>
      <c r="P584">
        <v>0</v>
      </c>
      <c r="Q584">
        <v>0</v>
      </c>
      <c r="R584" s="1">
        <v>535800000</v>
      </c>
      <c r="S584" s="1">
        <v>535800000</v>
      </c>
      <c r="T584" s="1">
        <v>147000000</v>
      </c>
      <c r="U584">
        <v>0</v>
      </c>
      <c r="V584">
        <v>0</v>
      </c>
      <c r="W584">
        <v>0</v>
      </c>
    </row>
    <row r="585" spans="1:23" x14ac:dyDescent="0.35">
      <c r="A585">
        <v>24</v>
      </c>
      <c r="B585" t="s">
        <v>661</v>
      </c>
      <c r="C585">
        <v>2402</v>
      </c>
      <c r="D585" t="s">
        <v>662</v>
      </c>
      <c r="E585">
        <v>2402107</v>
      </c>
      <c r="F585" t="s">
        <v>667</v>
      </c>
      <c r="G585" t="s">
        <v>161</v>
      </c>
      <c r="H585" t="s">
        <v>1</v>
      </c>
      <c r="I585" t="s">
        <v>2</v>
      </c>
      <c r="J585" t="s">
        <v>3</v>
      </c>
      <c r="K585" t="s">
        <v>162</v>
      </c>
      <c r="L585" s="1">
        <v>535800000</v>
      </c>
      <c r="M585">
        <v>0</v>
      </c>
      <c r="N585">
        <v>0</v>
      </c>
      <c r="O585">
        <v>0</v>
      </c>
      <c r="P585">
        <v>0</v>
      </c>
      <c r="Q585">
        <v>0</v>
      </c>
      <c r="R585" s="1">
        <v>535800000</v>
      </c>
      <c r="S585" s="1">
        <v>535800000</v>
      </c>
      <c r="T585" s="1">
        <v>147000000</v>
      </c>
      <c r="U585">
        <v>0</v>
      </c>
      <c r="V585">
        <v>0</v>
      </c>
      <c r="W585">
        <v>0</v>
      </c>
    </row>
    <row r="586" spans="1:23" x14ac:dyDescent="0.35">
      <c r="A586">
        <v>24</v>
      </c>
      <c r="B586" t="s">
        <v>661</v>
      </c>
      <c r="C586">
        <v>2402</v>
      </c>
      <c r="D586" t="s">
        <v>662</v>
      </c>
      <c r="E586">
        <v>2402107</v>
      </c>
      <c r="F586" t="s">
        <v>667</v>
      </c>
      <c r="G586" t="s">
        <v>163</v>
      </c>
      <c r="H586" t="s">
        <v>1</v>
      </c>
      <c r="I586" t="s">
        <v>2</v>
      </c>
      <c r="J586" t="s">
        <v>3</v>
      </c>
      <c r="K586" t="s">
        <v>164</v>
      </c>
      <c r="L586" s="1">
        <v>535800000</v>
      </c>
      <c r="M586">
        <v>0</v>
      </c>
      <c r="N586">
        <v>0</v>
      </c>
      <c r="O586">
        <v>0</v>
      </c>
      <c r="P586">
        <v>0</v>
      </c>
      <c r="Q586">
        <v>0</v>
      </c>
      <c r="R586" s="1">
        <v>535800000</v>
      </c>
      <c r="S586" s="1">
        <v>535800000</v>
      </c>
      <c r="T586" s="1">
        <v>147000000</v>
      </c>
      <c r="U586">
        <v>0</v>
      </c>
      <c r="V586">
        <v>0</v>
      </c>
      <c r="W586">
        <v>0</v>
      </c>
    </row>
    <row r="587" spans="1:23" x14ac:dyDescent="0.35">
      <c r="A587">
        <v>24</v>
      </c>
      <c r="B587" t="s">
        <v>661</v>
      </c>
      <c r="C587">
        <v>2402</v>
      </c>
      <c r="D587" t="s">
        <v>662</v>
      </c>
      <c r="E587">
        <v>2402107</v>
      </c>
      <c r="F587" t="s">
        <v>667</v>
      </c>
      <c r="G587" t="s">
        <v>165</v>
      </c>
      <c r="H587" t="s">
        <v>1</v>
      </c>
      <c r="I587" t="s">
        <v>2</v>
      </c>
      <c r="J587" t="s">
        <v>3</v>
      </c>
      <c r="K587" t="s">
        <v>166</v>
      </c>
      <c r="L587" s="1">
        <v>535800000</v>
      </c>
      <c r="M587">
        <v>0</v>
      </c>
      <c r="N587">
        <v>0</v>
      </c>
      <c r="O587">
        <v>0</v>
      </c>
      <c r="P587">
        <v>0</v>
      </c>
      <c r="Q587">
        <v>0</v>
      </c>
      <c r="R587" s="1">
        <v>535800000</v>
      </c>
      <c r="S587" s="1">
        <v>535800000</v>
      </c>
      <c r="T587" s="1">
        <v>147000000</v>
      </c>
      <c r="U587">
        <v>0</v>
      </c>
      <c r="V587">
        <v>0</v>
      </c>
      <c r="W587">
        <v>0</v>
      </c>
    </row>
    <row r="588" spans="1:23" x14ac:dyDescent="0.35">
      <c r="A588">
        <v>24</v>
      </c>
      <c r="B588" t="s">
        <v>661</v>
      </c>
      <c r="C588">
        <v>2402</v>
      </c>
      <c r="D588" t="s">
        <v>662</v>
      </c>
      <c r="E588">
        <v>2402107</v>
      </c>
      <c r="F588" t="s">
        <v>667</v>
      </c>
      <c r="G588" t="s">
        <v>668</v>
      </c>
      <c r="H588">
        <v>1</v>
      </c>
      <c r="I588" t="s">
        <v>225</v>
      </c>
      <c r="J588">
        <v>336</v>
      </c>
      <c r="K588" t="s">
        <v>669</v>
      </c>
      <c r="L588" s="1">
        <v>535800000</v>
      </c>
      <c r="M588">
        <v>0</v>
      </c>
      <c r="N588">
        <v>0</v>
      </c>
      <c r="O588">
        <v>0</v>
      </c>
      <c r="P588">
        <v>0</v>
      </c>
      <c r="Q588">
        <v>0</v>
      </c>
      <c r="R588" s="1">
        <v>535800000</v>
      </c>
      <c r="S588" s="1">
        <v>535800000</v>
      </c>
      <c r="T588" s="1">
        <v>147000000</v>
      </c>
      <c r="U588">
        <v>0</v>
      </c>
      <c r="V588">
        <v>0</v>
      </c>
      <c r="W588">
        <v>0</v>
      </c>
    </row>
    <row r="589" spans="1:23" x14ac:dyDescent="0.35">
      <c r="A589">
        <v>24</v>
      </c>
      <c r="B589" t="s">
        <v>661</v>
      </c>
      <c r="C589">
        <v>2402</v>
      </c>
      <c r="D589" t="s">
        <v>662</v>
      </c>
      <c r="E589">
        <v>2402116</v>
      </c>
      <c r="F589" t="s">
        <v>670</v>
      </c>
      <c r="G589">
        <v>2</v>
      </c>
      <c r="H589" t="s">
        <v>1</v>
      </c>
      <c r="I589" t="s">
        <v>2</v>
      </c>
      <c r="J589" t="s">
        <v>3</v>
      </c>
      <c r="K589" t="s">
        <v>48</v>
      </c>
      <c r="L589" s="1">
        <v>1999999999.97</v>
      </c>
      <c r="M589" s="1">
        <v>110445501.66</v>
      </c>
      <c r="N589">
        <v>0</v>
      </c>
      <c r="O589">
        <v>0</v>
      </c>
      <c r="P589">
        <v>0</v>
      </c>
      <c r="Q589">
        <v>0</v>
      </c>
      <c r="R589" s="1">
        <v>2110445501.6300001</v>
      </c>
      <c r="S589">
        <v>0</v>
      </c>
      <c r="T589">
        <v>0</v>
      </c>
      <c r="U589">
        <v>0</v>
      </c>
      <c r="V589">
        <v>0</v>
      </c>
      <c r="W589" s="1">
        <v>2110445501.6300001</v>
      </c>
    </row>
    <row r="590" spans="1:23" x14ac:dyDescent="0.35">
      <c r="A590">
        <v>24</v>
      </c>
      <c r="B590" t="s">
        <v>661</v>
      </c>
      <c r="C590">
        <v>2402</v>
      </c>
      <c r="D590" t="s">
        <v>662</v>
      </c>
      <c r="E590">
        <v>2402116</v>
      </c>
      <c r="F590" t="s">
        <v>670</v>
      </c>
      <c r="G590" t="s">
        <v>49</v>
      </c>
      <c r="H590" t="s">
        <v>1</v>
      </c>
      <c r="I590" t="s">
        <v>2</v>
      </c>
      <c r="J590" t="s">
        <v>3</v>
      </c>
      <c r="K590" t="s">
        <v>50</v>
      </c>
      <c r="L590" s="1">
        <v>1999999999.97</v>
      </c>
      <c r="M590" s="1">
        <v>110445501.66</v>
      </c>
      <c r="N590">
        <v>0</v>
      </c>
      <c r="O590">
        <v>0</v>
      </c>
      <c r="P590">
        <v>0</v>
      </c>
      <c r="Q590">
        <v>0</v>
      </c>
      <c r="R590" s="1">
        <v>2110445501.6300001</v>
      </c>
      <c r="S590">
        <v>0</v>
      </c>
      <c r="T590">
        <v>0</v>
      </c>
      <c r="U590">
        <v>0</v>
      </c>
      <c r="V590">
        <v>0</v>
      </c>
      <c r="W590" s="1">
        <v>2110445501.6300001</v>
      </c>
    </row>
    <row r="591" spans="1:23" x14ac:dyDescent="0.35">
      <c r="A591">
        <v>24</v>
      </c>
      <c r="B591" t="s">
        <v>661</v>
      </c>
      <c r="C591">
        <v>2402</v>
      </c>
      <c r="D591" t="s">
        <v>662</v>
      </c>
      <c r="E591">
        <v>2402116</v>
      </c>
      <c r="F591" t="s">
        <v>670</v>
      </c>
      <c r="G591" t="s">
        <v>159</v>
      </c>
      <c r="H591" t="s">
        <v>1</v>
      </c>
      <c r="I591" t="s">
        <v>2</v>
      </c>
      <c r="J591" t="s">
        <v>3</v>
      </c>
      <c r="K591" t="s">
        <v>160</v>
      </c>
      <c r="L591" s="1">
        <v>1999999999.97</v>
      </c>
      <c r="M591" s="1">
        <v>110445501.66</v>
      </c>
      <c r="N591">
        <v>0</v>
      </c>
      <c r="O591">
        <v>0</v>
      </c>
      <c r="P591">
        <v>0</v>
      </c>
      <c r="Q591">
        <v>0</v>
      </c>
      <c r="R591" s="1">
        <v>2110445501.6300001</v>
      </c>
      <c r="S591">
        <v>0</v>
      </c>
      <c r="T591">
        <v>0</v>
      </c>
      <c r="U591">
        <v>0</v>
      </c>
      <c r="V591">
        <v>0</v>
      </c>
      <c r="W591" s="1">
        <v>2110445501.6300001</v>
      </c>
    </row>
    <row r="592" spans="1:23" x14ac:dyDescent="0.35">
      <c r="A592">
        <v>24</v>
      </c>
      <c r="B592" t="s">
        <v>661</v>
      </c>
      <c r="C592">
        <v>2402</v>
      </c>
      <c r="D592" t="s">
        <v>662</v>
      </c>
      <c r="E592">
        <v>2402116</v>
      </c>
      <c r="F592" t="s">
        <v>670</v>
      </c>
      <c r="G592" t="s">
        <v>161</v>
      </c>
      <c r="H592" t="s">
        <v>1</v>
      </c>
      <c r="I592" t="s">
        <v>2</v>
      </c>
      <c r="J592" t="s">
        <v>3</v>
      </c>
      <c r="K592" t="s">
        <v>162</v>
      </c>
      <c r="L592" s="1">
        <v>1999999999.97</v>
      </c>
      <c r="M592" s="1">
        <v>110445501.66</v>
      </c>
      <c r="N592">
        <v>0</v>
      </c>
      <c r="O592">
        <v>0</v>
      </c>
      <c r="P592">
        <v>0</v>
      </c>
      <c r="Q592">
        <v>0</v>
      </c>
      <c r="R592" s="1">
        <v>2110445501.6300001</v>
      </c>
      <c r="S592">
        <v>0</v>
      </c>
      <c r="T592">
        <v>0</v>
      </c>
      <c r="U592">
        <v>0</v>
      </c>
      <c r="V592">
        <v>0</v>
      </c>
      <c r="W592" s="1">
        <v>2110445501.6300001</v>
      </c>
    </row>
    <row r="593" spans="1:23" x14ac:dyDescent="0.35">
      <c r="A593">
        <v>24</v>
      </c>
      <c r="B593" t="s">
        <v>661</v>
      </c>
      <c r="C593">
        <v>2402</v>
      </c>
      <c r="D593" t="s">
        <v>662</v>
      </c>
      <c r="E593">
        <v>2402116</v>
      </c>
      <c r="F593" t="s">
        <v>670</v>
      </c>
      <c r="G593" t="s">
        <v>163</v>
      </c>
      <c r="H593" t="s">
        <v>1</v>
      </c>
      <c r="I593" t="s">
        <v>2</v>
      </c>
      <c r="J593" t="s">
        <v>3</v>
      </c>
      <c r="K593" t="s">
        <v>164</v>
      </c>
      <c r="L593" s="1">
        <v>1999999999.97</v>
      </c>
      <c r="M593" s="1">
        <v>110445501.66</v>
      </c>
      <c r="N593">
        <v>0</v>
      </c>
      <c r="O593">
        <v>0</v>
      </c>
      <c r="P593">
        <v>0</v>
      </c>
      <c r="Q593">
        <v>0</v>
      </c>
      <c r="R593" s="1">
        <v>2110445501.6300001</v>
      </c>
      <c r="S593">
        <v>0</v>
      </c>
      <c r="T593">
        <v>0</v>
      </c>
      <c r="U593">
        <v>0</v>
      </c>
      <c r="V593">
        <v>0</v>
      </c>
      <c r="W593" s="1">
        <v>2110445501.6300001</v>
      </c>
    </row>
    <row r="594" spans="1:23" x14ac:dyDescent="0.35">
      <c r="A594">
        <v>24</v>
      </c>
      <c r="B594" t="s">
        <v>661</v>
      </c>
      <c r="C594">
        <v>2402</v>
      </c>
      <c r="D594" t="s">
        <v>662</v>
      </c>
      <c r="E594">
        <v>2402116</v>
      </c>
      <c r="F594" t="s">
        <v>670</v>
      </c>
      <c r="G594" t="s">
        <v>165</v>
      </c>
      <c r="H594" t="s">
        <v>1</v>
      </c>
      <c r="I594" t="s">
        <v>2</v>
      </c>
      <c r="J594" t="s">
        <v>3</v>
      </c>
      <c r="K594" t="s">
        <v>166</v>
      </c>
      <c r="L594" s="1">
        <v>1999999999.97</v>
      </c>
      <c r="M594" s="1">
        <v>110445501.66</v>
      </c>
      <c r="N594">
        <v>0</v>
      </c>
      <c r="O594">
        <v>0</v>
      </c>
      <c r="P594">
        <v>0</v>
      </c>
      <c r="Q594">
        <v>0</v>
      </c>
      <c r="R594" s="1">
        <v>2110445501.6300001</v>
      </c>
      <c r="S594">
        <v>0</v>
      </c>
      <c r="T594">
        <v>0</v>
      </c>
      <c r="U594">
        <v>0</v>
      </c>
      <c r="V594">
        <v>0</v>
      </c>
      <c r="W594" s="1">
        <v>2110445501.6300001</v>
      </c>
    </row>
    <row r="595" spans="1:23" x14ac:dyDescent="0.35">
      <c r="A595">
        <v>24</v>
      </c>
      <c r="B595" t="s">
        <v>661</v>
      </c>
      <c r="C595">
        <v>2402</v>
      </c>
      <c r="D595" t="s">
        <v>662</v>
      </c>
      <c r="E595">
        <v>2402116</v>
      </c>
      <c r="F595" t="s">
        <v>670</v>
      </c>
      <c r="G595" t="s">
        <v>671</v>
      </c>
      <c r="H595">
        <v>1</v>
      </c>
      <c r="I595" t="s">
        <v>225</v>
      </c>
      <c r="J595">
        <v>337</v>
      </c>
      <c r="K595" t="s">
        <v>672</v>
      </c>
      <c r="L595" s="1">
        <v>1121695965.2</v>
      </c>
      <c r="M595">
        <v>0</v>
      </c>
      <c r="N595">
        <v>0</v>
      </c>
      <c r="O595">
        <v>0</v>
      </c>
      <c r="P595">
        <v>0</v>
      </c>
      <c r="Q595">
        <v>0</v>
      </c>
      <c r="R595" s="1">
        <v>1121695965.2</v>
      </c>
      <c r="S595">
        <v>0</v>
      </c>
      <c r="T595">
        <v>0</v>
      </c>
      <c r="U595">
        <v>0</v>
      </c>
      <c r="V595">
        <v>0</v>
      </c>
      <c r="W595" s="1">
        <v>1121695965.2</v>
      </c>
    </row>
    <row r="596" spans="1:23" x14ac:dyDescent="0.35">
      <c r="A596">
        <v>24</v>
      </c>
      <c r="B596" t="s">
        <v>661</v>
      </c>
      <c r="C596">
        <v>2402</v>
      </c>
      <c r="D596" t="s">
        <v>662</v>
      </c>
      <c r="E596">
        <v>2402116</v>
      </c>
      <c r="F596" t="s">
        <v>670</v>
      </c>
      <c r="G596" t="s">
        <v>673</v>
      </c>
      <c r="H596">
        <v>32</v>
      </c>
      <c r="I596" t="s">
        <v>62</v>
      </c>
      <c r="J596">
        <v>338</v>
      </c>
      <c r="K596" t="s">
        <v>672</v>
      </c>
      <c r="L596" s="1">
        <v>878304034.76999998</v>
      </c>
      <c r="M596">
        <v>0</v>
      </c>
      <c r="N596">
        <v>0</v>
      </c>
      <c r="O596">
        <v>0</v>
      </c>
      <c r="P596">
        <v>0</v>
      </c>
      <c r="Q596">
        <v>0</v>
      </c>
      <c r="R596" s="1">
        <v>878304034.76999998</v>
      </c>
      <c r="S596">
        <v>0</v>
      </c>
      <c r="T596">
        <v>0</v>
      </c>
      <c r="U596">
        <v>0</v>
      </c>
      <c r="V596">
        <v>0</v>
      </c>
      <c r="W596" s="1">
        <v>878304034.76999998</v>
      </c>
    </row>
    <row r="597" spans="1:23" x14ac:dyDescent="0.35">
      <c r="A597">
        <v>24</v>
      </c>
      <c r="B597" t="s">
        <v>661</v>
      </c>
      <c r="C597">
        <v>2402</v>
      </c>
      <c r="D597" t="s">
        <v>662</v>
      </c>
      <c r="E597">
        <v>2402116</v>
      </c>
      <c r="F597" t="s">
        <v>670</v>
      </c>
      <c r="G597" t="s">
        <v>674</v>
      </c>
      <c r="H597">
        <v>125</v>
      </c>
      <c r="I597" t="s">
        <v>675</v>
      </c>
      <c r="J597">
        <v>553</v>
      </c>
      <c r="K597" t="s">
        <v>672</v>
      </c>
      <c r="L597">
        <v>0</v>
      </c>
      <c r="M597" s="1">
        <v>110445501.66</v>
      </c>
      <c r="N597">
        <v>0</v>
      </c>
      <c r="O597">
        <v>0</v>
      </c>
      <c r="P597">
        <v>0</v>
      </c>
      <c r="Q597">
        <v>0</v>
      </c>
      <c r="R597" s="1">
        <v>110445501.66</v>
      </c>
      <c r="S597">
        <v>0</v>
      </c>
      <c r="T597">
        <v>0</v>
      </c>
      <c r="U597">
        <v>0</v>
      </c>
      <c r="V597">
        <v>0</v>
      </c>
      <c r="W597" s="1">
        <v>110445501.66</v>
      </c>
    </row>
    <row r="598" spans="1:23" x14ac:dyDescent="0.35">
      <c r="A598">
        <v>24</v>
      </c>
      <c r="B598" t="s">
        <v>661</v>
      </c>
      <c r="C598">
        <v>2409</v>
      </c>
      <c r="D598" t="s">
        <v>676</v>
      </c>
      <c r="E598">
        <v>2409002</v>
      </c>
      <c r="F598" t="s">
        <v>677</v>
      </c>
      <c r="G598">
        <v>2</v>
      </c>
      <c r="H598" t="s">
        <v>1</v>
      </c>
      <c r="I598" t="s">
        <v>2</v>
      </c>
      <c r="J598" t="s">
        <v>3</v>
      </c>
      <c r="K598" t="s">
        <v>48</v>
      </c>
      <c r="L598" s="1">
        <v>310270527</v>
      </c>
      <c r="M598">
        <v>0</v>
      </c>
      <c r="N598">
        <v>0</v>
      </c>
      <c r="O598">
        <v>0</v>
      </c>
      <c r="P598">
        <v>0</v>
      </c>
      <c r="Q598">
        <v>0</v>
      </c>
      <c r="R598" s="1">
        <v>310270527</v>
      </c>
      <c r="S598">
        <v>0</v>
      </c>
      <c r="T598">
        <v>0</v>
      </c>
      <c r="U598">
        <v>0</v>
      </c>
      <c r="V598">
        <v>0</v>
      </c>
      <c r="W598" s="1">
        <v>310270527</v>
      </c>
    </row>
    <row r="599" spans="1:23" x14ac:dyDescent="0.35">
      <c r="A599">
        <v>24</v>
      </c>
      <c r="B599" t="s">
        <v>661</v>
      </c>
      <c r="C599">
        <v>2409</v>
      </c>
      <c r="D599" t="s">
        <v>676</v>
      </c>
      <c r="E599">
        <v>2409002</v>
      </c>
      <c r="F599" t="s">
        <v>677</v>
      </c>
      <c r="G599" t="s">
        <v>49</v>
      </c>
      <c r="H599" t="s">
        <v>1</v>
      </c>
      <c r="I599" t="s">
        <v>2</v>
      </c>
      <c r="J599" t="s">
        <v>3</v>
      </c>
      <c r="K599" t="s">
        <v>50</v>
      </c>
      <c r="L599" s="1">
        <v>310270527</v>
      </c>
      <c r="M599">
        <v>0</v>
      </c>
      <c r="N599">
        <v>0</v>
      </c>
      <c r="O599">
        <v>0</v>
      </c>
      <c r="P599">
        <v>0</v>
      </c>
      <c r="Q599">
        <v>0</v>
      </c>
      <c r="R599" s="1">
        <v>310270527</v>
      </c>
      <c r="S599">
        <v>0</v>
      </c>
      <c r="T599">
        <v>0</v>
      </c>
      <c r="U599">
        <v>0</v>
      </c>
      <c r="V599">
        <v>0</v>
      </c>
      <c r="W599" s="1">
        <v>310270527</v>
      </c>
    </row>
    <row r="600" spans="1:23" x14ac:dyDescent="0.35">
      <c r="A600">
        <v>24</v>
      </c>
      <c r="B600" t="s">
        <v>661</v>
      </c>
      <c r="C600">
        <v>2409</v>
      </c>
      <c r="D600" t="s">
        <v>676</v>
      </c>
      <c r="E600">
        <v>2409002</v>
      </c>
      <c r="F600" t="s">
        <v>677</v>
      </c>
      <c r="G600" t="s">
        <v>159</v>
      </c>
      <c r="H600" t="s">
        <v>1</v>
      </c>
      <c r="I600" t="s">
        <v>2</v>
      </c>
      <c r="J600" t="s">
        <v>3</v>
      </c>
      <c r="K600" t="s">
        <v>160</v>
      </c>
      <c r="L600" s="1">
        <v>310270527</v>
      </c>
      <c r="M600">
        <v>0</v>
      </c>
      <c r="N600">
        <v>0</v>
      </c>
      <c r="O600">
        <v>0</v>
      </c>
      <c r="P600">
        <v>0</v>
      </c>
      <c r="Q600">
        <v>0</v>
      </c>
      <c r="R600" s="1">
        <v>310270527</v>
      </c>
      <c r="S600">
        <v>0</v>
      </c>
      <c r="T600">
        <v>0</v>
      </c>
      <c r="U600">
        <v>0</v>
      </c>
      <c r="V600">
        <v>0</v>
      </c>
      <c r="W600" s="1">
        <v>310270527</v>
      </c>
    </row>
    <row r="601" spans="1:23" x14ac:dyDescent="0.35">
      <c r="A601">
        <v>24</v>
      </c>
      <c r="B601" t="s">
        <v>661</v>
      </c>
      <c r="C601">
        <v>2409</v>
      </c>
      <c r="D601" t="s">
        <v>676</v>
      </c>
      <c r="E601">
        <v>2409002</v>
      </c>
      <c r="F601" t="s">
        <v>677</v>
      </c>
      <c r="G601" t="s">
        <v>161</v>
      </c>
      <c r="H601" t="s">
        <v>1</v>
      </c>
      <c r="I601" t="s">
        <v>2</v>
      </c>
      <c r="J601" t="s">
        <v>3</v>
      </c>
      <c r="K601" t="s">
        <v>162</v>
      </c>
      <c r="L601" s="1">
        <v>310270527</v>
      </c>
      <c r="M601">
        <v>0</v>
      </c>
      <c r="N601">
        <v>0</v>
      </c>
      <c r="O601">
        <v>0</v>
      </c>
      <c r="P601">
        <v>0</v>
      </c>
      <c r="Q601">
        <v>0</v>
      </c>
      <c r="R601" s="1">
        <v>310270527</v>
      </c>
      <c r="S601">
        <v>0</v>
      </c>
      <c r="T601">
        <v>0</v>
      </c>
      <c r="U601">
        <v>0</v>
      </c>
      <c r="V601">
        <v>0</v>
      </c>
      <c r="W601" s="1">
        <v>310270527</v>
      </c>
    </row>
    <row r="602" spans="1:23" x14ac:dyDescent="0.35">
      <c r="A602">
        <v>24</v>
      </c>
      <c r="B602" t="s">
        <v>661</v>
      </c>
      <c r="C602">
        <v>2409</v>
      </c>
      <c r="D602" t="s">
        <v>676</v>
      </c>
      <c r="E602">
        <v>2409002</v>
      </c>
      <c r="F602" t="s">
        <v>677</v>
      </c>
      <c r="G602" t="s">
        <v>163</v>
      </c>
      <c r="H602" t="s">
        <v>1</v>
      </c>
      <c r="I602" t="s">
        <v>2</v>
      </c>
      <c r="J602" t="s">
        <v>3</v>
      </c>
      <c r="K602" t="s">
        <v>164</v>
      </c>
      <c r="L602" s="1">
        <v>310270527</v>
      </c>
      <c r="M602">
        <v>0</v>
      </c>
      <c r="N602">
        <v>0</v>
      </c>
      <c r="O602">
        <v>0</v>
      </c>
      <c r="P602">
        <v>0</v>
      </c>
      <c r="Q602">
        <v>0</v>
      </c>
      <c r="R602" s="1">
        <v>310270527</v>
      </c>
      <c r="S602">
        <v>0</v>
      </c>
      <c r="T602">
        <v>0</v>
      </c>
      <c r="U602">
        <v>0</v>
      </c>
      <c r="V602">
        <v>0</v>
      </c>
      <c r="W602" s="1">
        <v>310270527</v>
      </c>
    </row>
    <row r="603" spans="1:23" x14ac:dyDescent="0.35">
      <c r="A603">
        <v>24</v>
      </c>
      <c r="B603" t="s">
        <v>661</v>
      </c>
      <c r="C603">
        <v>2409</v>
      </c>
      <c r="D603" t="s">
        <v>676</v>
      </c>
      <c r="E603">
        <v>2409002</v>
      </c>
      <c r="F603" t="s">
        <v>677</v>
      </c>
      <c r="G603" t="s">
        <v>165</v>
      </c>
      <c r="H603" t="s">
        <v>1</v>
      </c>
      <c r="I603" t="s">
        <v>2</v>
      </c>
      <c r="J603" t="s">
        <v>3</v>
      </c>
      <c r="K603" t="s">
        <v>166</v>
      </c>
      <c r="L603" s="1">
        <v>310270527</v>
      </c>
      <c r="M603">
        <v>0</v>
      </c>
      <c r="N603">
        <v>0</v>
      </c>
      <c r="O603">
        <v>0</v>
      </c>
      <c r="P603">
        <v>0</v>
      </c>
      <c r="Q603">
        <v>0</v>
      </c>
      <c r="R603" s="1">
        <v>310270527</v>
      </c>
      <c r="S603">
        <v>0</v>
      </c>
      <c r="T603">
        <v>0</v>
      </c>
      <c r="U603">
        <v>0</v>
      </c>
      <c r="V603">
        <v>0</v>
      </c>
      <c r="W603" s="1">
        <v>310270527</v>
      </c>
    </row>
    <row r="604" spans="1:23" x14ac:dyDescent="0.35">
      <c r="A604">
        <v>24</v>
      </c>
      <c r="B604" t="s">
        <v>661</v>
      </c>
      <c r="C604">
        <v>2409</v>
      </c>
      <c r="D604" t="s">
        <v>676</v>
      </c>
      <c r="E604">
        <v>2409002</v>
      </c>
      <c r="F604" t="s">
        <v>677</v>
      </c>
      <c r="G604" t="s">
        <v>678</v>
      </c>
      <c r="H604">
        <v>27</v>
      </c>
      <c r="I604" t="s">
        <v>679</v>
      </c>
      <c r="J604">
        <v>339</v>
      </c>
      <c r="K604" t="s">
        <v>680</v>
      </c>
      <c r="L604" s="1">
        <v>310270527</v>
      </c>
      <c r="M604">
        <v>0</v>
      </c>
      <c r="N604">
        <v>0</v>
      </c>
      <c r="O604">
        <v>0</v>
      </c>
      <c r="P604">
        <v>0</v>
      </c>
      <c r="Q604">
        <v>0</v>
      </c>
      <c r="R604" s="1">
        <v>310270527</v>
      </c>
      <c r="S604">
        <v>0</v>
      </c>
      <c r="T604">
        <v>0</v>
      </c>
      <c r="U604">
        <v>0</v>
      </c>
      <c r="V604">
        <v>0</v>
      </c>
      <c r="W604" s="1">
        <v>310270527</v>
      </c>
    </row>
    <row r="605" spans="1:23" x14ac:dyDescent="0.35">
      <c r="A605">
        <v>24</v>
      </c>
      <c r="B605" t="s">
        <v>661</v>
      </c>
      <c r="C605">
        <v>2409</v>
      </c>
      <c r="D605" t="s">
        <v>676</v>
      </c>
      <c r="E605">
        <v>2409003</v>
      </c>
      <c r="F605" t="s">
        <v>681</v>
      </c>
      <c r="G605">
        <v>2</v>
      </c>
      <c r="H605" t="s">
        <v>1</v>
      </c>
      <c r="I605" t="s">
        <v>2</v>
      </c>
      <c r="J605" t="s">
        <v>3</v>
      </c>
      <c r="K605" t="s">
        <v>48</v>
      </c>
      <c r="L605" s="1">
        <v>200000000</v>
      </c>
      <c r="M605">
        <v>0</v>
      </c>
      <c r="N605">
        <v>0</v>
      </c>
      <c r="O605">
        <v>0</v>
      </c>
      <c r="P605">
        <v>0</v>
      </c>
      <c r="Q605">
        <v>0</v>
      </c>
      <c r="R605" s="1">
        <v>200000000</v>
      </c>
      <c r="S605">
        <v>0</v>
      </c>
      <c r="T605">
        <v>0</v>
      </c>
      <c r="U605">
        <v>0</v>
      </c>
      <c r="V605">
        <v>0</v>
      </c>
      <c r="W605" s="1">
        <v>200000000</v>
      </c>
    </row>
    <row r="606" spans="1:23" x14ac:dyDescent="0.35">
      <c r="A606">
        <v>24</v>
      </c>
      <c r="B606" t="s">
        <v>661</v>
      </c>
      <c r="C606">
        <v>2409</v>
      </c>
      <c r="D606" t="s">
        <v>676</v>
      </c>
      <c r="E606">
        <v>2409003</v>
      </c>
      <c r="F606" t="s">
        <v>681</v>
      </c>
      <c r="G606" t="s">
        <v>49</v>
      </c>
      <c r="H606" t="s">
        <v>1</v>
      </c>
      <c r="I606" t="s">
        <v>2</v>
      </c>
      <c r="J606" t="s">
        <v>3</v>
      </c>
      <c r="K606" t="s">
        <v>50</v>
      </c>
      <c r="L606" s="1">
        <v>200000000</v>
      </c>
      <c r="M606">
        <v>0</v>
      </c>
      <c r="N606">
        <v>0</v>
      </c>
      <c r="O606">
        <v>0</v>
      </c>
      <c r="P606">
        <v>0</v>
      </c>
      <c r="Q606">
        <v>0</v>
      </c>
      <c r="R606" s="1">
        <v>200000000</v>
      </c>
      <c r="S606">
        <v>0</v>
      </c>
      <c r="T606">
        <v>0</v>
      </c>
      <c r="U606">
        <v>0</v>
      </c>
      <c r="V606">
        <v>0</v>
      </c>
      <c r="W606" s="1">
        <v>200000000</v>
      </c>
    </row>
    <row r="607" spans="1:23" x14ac:dyDescent="0.35">
      <c r="A607">
        <v>24</v>
      </c>
      <c r="B607" t="s">
        <v>661</v>
      </c>
      <c r="C607">
        <v>2409</v>
      </c>
      <c r="D607" t="s">
        <v>676</v>
      </c>
      <c r="E607">
        <v>2409003</v>
      </c>
      <c r="F607" t="s">
        <v>681</v>
      </c>
      <c r="G607" t="s">
        <v>159</v>
      </c>
      <c r="H607" t="s">
        <v>1</v>
      </c>
      <c r="I607" t="s">
        <v>2</v>
      </c>
      <c r="J607" t="s">
        <v>3</v>
      </c>
      <c r="K607" t="s">
        <v>160</v>
      </c>
      <c r="L607" s="1">
        <v>200000000</v>
      </c>
      <c r="M607">
        <v>0</v>
      </c>
      <c r="N607">
        <v>0</v>
      </c>
      <c r="O607">
        <v>0</v>
      </c>
      <c r="P607">
        <v>0</v>
      </c>
      <c r="Q607">
        <v>0</v>
      </c>
      <c r="R607" s="1">
        <v>200000000</v>
      </c>
      <c r="S607">
        <v>0</v>
      </c>
      <c r="T607">
        <v>0</v>
      </c>
      <c r="U607">
        <v>0</v>
      </c>
      <c r="V607">
        <v>0</v>
      </c>
      <c r="W607" s="1">
        <v>200000000</v>
      </c>
    </row>
    <row r="608" spans="1:23" x14ac:dyDescent="0.35">
      <c r="A608">
        <v>24</v>
      </c>
      <c r="B608" t="s">
        <v>661</v>
      </c>
      <c r="C608">
        <v>2409</v>
      </c>
      <c r="D608" t="s">
        <v>676</v>
      </c>
      <c r="E608">
        <v>2409003</v>
      </c>
      <c r="F608" t="s">
        <v>681</v>
      </c>
      <c r="G608" t="s">
        <v>161</v>
      </c>
      <c r="H608" t="s">
        <v>1</v>
      </c>
      <c r="I608" t="s">
        <v>2</v>
      </c>
      <c r="J608" t="s">
        <v>3</v>
      </c>
      <c r="K608" t="s">
        <v>162</v>
      </c>
      <c r="L608" s="1">
        <v>200000000</v>
      </c>
      <c r="M608">
        <v>0</v>
      </c>
      <c r="N608">
        <v>0</v>
      </c>
      <c r="O608">
        <v>0</v>
      </c>
      <c r="P608">
        <v>0</v>
      </c>
      <c r="Q608">
        <v>0</v>
      </c>
      <c r="R608" s="1">
        <v>200000000</v>
      </c>
      <c r="S608">
        <v>0</v>
      </c>
      <c r="T608">
        <v>0</v>
      </c>
      <c r="U608">
        <v>0</v>
      </c>
      <c r="V608">
        <v>0</v>
      </c>
      <c r="W608" s="1">
        <v>200000000</v>
      </c>
    </row>
    <row r="609" spans="1:23" x14ac:dyDescent="0.35">
      <c r="A609">
        <v>24</v>
      </c>
      <c r="B609" t="s">
        <v>661</v>
      </c>
      <c r="C609">
        <v>2409</v>
      </c>
      <c r="D609" t="s">
        <v>676</v>
      </c>
      <c r="E609">
        <v>2409003</v>
      </c>
      <c r="F609" t="s">
        <v>681</v>
      </c>
      <c r="G609" t="s">
        <v>163</v>
      </c>
      <c r="H609" t="s">
        <v>1</v>
      </c>
      <c r="I609" t="s">
        <v>2</v>
      </c>
      <c r="J609" t="s">
        <v>3</v>
      </c>
      <c r="K609" t="s">
        <v>164</v>
      </c>
      <c r="L609" s="1">
        <v>200000000</v>
      </c>
      <c r="M609">
        <v>0</v>
      </c>
      <c r="N609">
        <v>0</v>
      </c>
      <c r="O609">
        <v>0</v>
      </c>
      <c r="P609">
        <v>0</v>
      </c>
      <c r="Q609">
        <v>0</v>
      </c>
      <c r="R609" s="1">
        <v>200000000</v>
      </c>
      <c r="S609">
        <v>0</v>
      </c>
      <c r="T609">
        <v>0</v>
      </c>
      <c r="U609">
        <v>0</v>
      </c>
      <c r="V609">
        <v>0</v>
      </c>
      <c r="W609" s="1">
        <v>200000000</v>
      </c>
    </row>
    <row r="610" spans="1:23" x14ac:dyDescent="0.35">
      <c r="A610">
        <v>24</v>
      </c>
      <c r="B610" t="s">
        <v>661</v>
      </c>
      <c r="C610">
        <v>2409</v>
      </c>
      <c r="D610" t="s">
        <v>676</v>
      </c>
      <c r="E610">
        <v>2409003</v>
      </c>
      <c r="F610" t="s">
        <v>681</v>
      </c>
      <c r="G610" t="s">
        <v>165</v>
      </c>
      <c r="H610" t="s">
        <v>1</v>
      </c>
      <c r="I610" t="s">
        <v>2</v>
      </c>
      <c r="J610" t="s">
        <v>3</v>
      </c>
      <c r="K610" t="s">
        <v>166</v>
      </c>
      <c r="L610" s="1">
        <v>200000000</v>
      </c>
      <c r="M610">
        <v>0</v>
      </c>
      <c r="N610">
        <v>0</v>
      </c>
      <c r="O610">
        <v>0</v>
      </c>
      <c r="P610">
        <v>0</v>
      </c>
      <c r="Q610">
        <v>0</v>
      </c>
      <c r="R610" s="1">
        <v>200000000</v>
      </c>
      <c r="S610">
        <v>0</v>
      </c>
      <c r="T610">
        <v>0</v>
      </c>
      <c r="U610">
        <v>0</v>
      </c>
      <c r="V610">
        <v>0</v>
      </c>
      <c r="W610" s="1">
        <v>200000000</v>
      </c>
    </row>
    <row r="611" spans="1:23" x14ac:dyDescent="0.35">
      <c r="A611">
        <v>24</v>
      </c>
      <c r="B611" t="s">
        <v>661</v>
      </c>
      <c r="C611">
        <v>2409</v>
      </c>
      <c r="D611" t="s">
        <v>676</v>
      </c>
      <c r="E611">
        <v>2409003</v>
      </c>
      <c r="F611" t="s">
        <v>681</v>
      </c>
      <c r="G611" t="s">
        <v>682</v>
      </c>
      <c r="H611">
        <v>27</v>
      </c>
      <c r="I611" t="s">
        <v>679</v>
      </c>
      <c r="J611">
        <v>340</v>
      </c>
      <c r="K611" t="s">
        <v>683</v>
      </c>
      <c r="L611" s="1">
        <v>200000000</v>
      </c>
      <c r="M611">
        <v>0</v>
      </c>
      <c r="N611">
        <v>0</v>
      </c>
      <c r="O611">
        <v>0</v>
      </c>
      <c r="P611">
        <v>0</v>
      </c>
      <c r="Q611">
        <v>0</v>
      </c>
      <c r="R611" s="1">
        <v>200000000</v>
      </c>
      <c r="S611">
        <v>0</v>
      </c>
      <c r="T611">
        <v>0</v>
      </c>
      <c r="U611">
        <v>0</v>
      </c>
      <c r="V611">
        <v>0</v>
      </c>
      <c r="W611" s="1">
        <v>200000000</v>
      </c>
    </row>
    <row r="612" spans="1:23" x14ac:dyDescent="0.35">
      <c r="A612">
        <v>24</v>
      </c>
      <c r="B612" t="s">
        <v>661</v>
      </c>
      <c r="C612">
        <v>2409</v>
      </c>
      <c r="D612" t="s">
        <v>676</v>
      </c>
      <c r="E612">
        <v>2409007</v>
      </c>
      <c r="F612" t="s">
        <v>684</v>
      </c>
      <c r="G612">
        <v>2</v>
      </c>
      <c r="H612" t="s">
        <v>1</v>
      </c>
      <c r="I612" t="s">
        <v>2</v>
      </c>
      <c r="J612" t="s">
        <v>3</v>
      </c>
      <c r="K612" t="s">
        <v>48</v>
      </c>
      <c r="L612" s="1">
        <v>595725388.28999996</v>
      </c>
      <c r="M612">
        <v>0</v>
      </c>
      <c r="N612">
        <v>0</v>
      </c>
      <c r="O612">
        <v>0</v>
      </c>
      <c r="P612">
        <v>0</v>
      </c>
      <c r="Q612">
        <v>0</v>
      </c>
      <c r="R612" s="1">
        <v>595725388.28999996</v>
      </c>
      <c r="S612" s="1">
        <v>329000000</v>
      </c>
      <c r="T612">
        <v>0</v>
      </c>
      <c r="U612">
        <v>0</v>
      </c>
      <c r="V612">
        <v>0</v>
      </c>
      <c r="W612" s="1">
        <v>266725388.28999999</v>
      </c>
    </row>
    <row r="613" spans="1:23" x14ac:dyDescent="0.35">
      <c r="A613">
        <v>24</v>
      </c>
      <c r="B613" t="s">
        <v>661</v>
      </c>
      <c r="C613">
        <v>2409</v>
      </c>
      <c r="D613" t="s">
        <v>676</v>
      </c>
      <c r="E613">
        <v>2409007</v>
      </c>
      <c r="F613" t="s">
        <v>684</v>
      </c>
      <c r="G613" t="s">
        <v>49</v>
      </c>
      <c r="H613" t="s">
        <v>1</v>
      </c>
      <c r="I613" t="s">
        <v>2</v>
      </c>
      <c r="J613" t="s">
        <v>3</v>
      </c>
      <c r="K613" t="s">
        <v>50</v>
      </c>
      <c r="L613" s="1">
        <v>595725388.28999996</v>
      </c>
      <c r="M613">
        <v>0</v>
      </c>
      <c r="N613">
        <v>0</v>
      </c>
      <c r="O613">
        <v>0</v>
      </c>
      <c r="P613">
        <v>0</v>
      </c>
      <c r="Q613">
        <v>0</v>
      </c>
      <c r="R613" s="1">
        <v>595725388.28999996</v>
      </c>
      <c r="S613" s="1">
        <v>329000000</v>
      </c>
      <c r="T613">
        <v>0</v>
      </c>
      <c r="U613">
        <v>0</v>
      </c>
      <c r="V613">
        <v>0</v>
      </c>
      <c r="W613" s="1">
        <v>266725388.28999999</v>
      </c>
    </row>
    <row r="614" spans="1:23" x14ac:dyDescent="0.35">
      <c r="A614">
        <v>24</v>
      </c>
      <c r="B614" t="s">
        <v>661</v>
      </c>
      <c r="C614">
        <v>2409</v>
      </c>
      <c r="D614" t="s">
        <v>676</v>
      </c>
      <c r="E614">
        <v>2409007</v>
      </c>
      <c r="F614" t="s">
        <v>684</v>
      </c>
      <c r="G614" t="s">
        <v>159</v>
      </c>
      <c r="H614" t="s">
        <v>1</v>
      </c>
      <c r="I614" t="s">
        <v>2</v>
      </c>
      <c r="J614" t="s">
        <v>3</v>
      </c>
      <c r="K614" t="s">
        <v>160</v>
      </c>
      <c r="L614" s="1">
        <v>595725388.28999996</v>
      </c>
      <c r="M614">
        <v>0</v>
      </c>
      <c r="N614">
        <v>0</v>
      </c>
      <c r="O614">
        <v>0</v>
      </c>
      <c r="P614">
        <v>0</v>
      </c>
      <c r="Q614">
        <v>0</v>
      </c>
      <c r="R614" s="1">
        <v>595725388.28999996</v>
      </c>
      <c r="S614" s="1">
        <v>329000000</v>
      </c>
      <c r="T614">
        <v>0</v>
      </c>
      <c r="U614">
        <v>0</v>
      </c>
      <c r="V614">
        <v>0</v>
      </c>
      <c r="W614" s="1">
        <v>266725388.28999999</v>
      </c>
    </row>
    <row r="615" spans="1:23" x14ac:dyDescent="0.35">
      <c r="A615">
        <v>24</v>
      </c>
      <c r="B615" t="s">
        <v>661</v>
      </c>
      <c r="C615">
        <v>2409</v>
      </c>
      <c r="D615" t="s">
        <v>676</v>
      </c>
      <c r="E615">
        <v>2409007</v>
      </c>
      <c r="F615" t="s">
        <v>684</v>
      </c>
      <c r="G615" t="s">
        <v>161</v>
      </c>
      <c r="H615" t="s">
        <v>1</v>
      </c>
      <c r="I615" t="s">
        <v>2</v>
      </c>
      <c r="J615" t="s">
        <v>3</v>
      </c>
      <c r="K615" t="s">
        <v>162</v>
      </c>
      <c r="L615" s="1">
        <v>595725388.28999996</v>
      </c>
      <c r="M615">
        <v>0</v>
      </c>
      <c r="N615">
        <v>0</v>
      </c>
      <c r="O615">
        <v>0</v>
      </c>
      <c r="P615">
        <v>0</v>
      </c>
      <c r="Q615">
        <v>0</v>
      </c>
      <c r="R615" s="1">
        <v>595725388.28999996</v>
      </c>
      <c r="S615" s="1">
        <v>329000000</v>
      </c>
      <c r="T615">
        <v>0</v>
      </c>
      <c r="U615">
        <v>0</v>
      </c>
      <c r="V615">
        <v>0</v>
      </c>
      <c r="W615" s="1">
        <v>266725388.28999999</v>
      </c>
    </row>
    <row r="616" spans="1:23" x14ac:dyDescent="0.35">
      <c r="A616">
        <v>24</v>
      </c>
      <c r="B616" t="s">
        <v>661</v>
      </c>
      <c r="C616">
        <v>2409</v>
      </c>
      <c r="D616" t="s">
        <v>676</v>
      </c>
      <c r="E616">
        <v>2409007</v>
      </c>
      <c r="F616" t="s">
        <v>684</v>
      </c>
      <c r="G616" t="s">
        <v>163</v>
      </c>
      <c r="H616" t="s">
        <v>1</v>
      </c>
      <c r="I616" t="s">
        <v>2</v>
      </c>
      <c r="J616" t="s">
        <v>3</v>
      </c>
      <c r="K616" t="s">
        <v>164</v>
      </c>
      <c r="L616" s="1">
        <v>595725388.28999996</v>
      </c>
      <c r="M616">
        <v>0</v>
      </c>
      <c r="N616">
        <v>0</v>
      </c>
      <c r="O616">
        <v>0</v>
      </c>
      <c r="P616">
        <v>0</v>
      </c>
      <c r="Q616">
        <v>0</v>
      </c>
      <c r="R616" s="1">
        <v>595725388.28999996</v>
      </c>
      <c r="S616" s="1">
        <v>329000000</v>
      </c>
      <c r="T616">
        <v>0</v>
      </c>
      <c r="U616">
        <v>0</v>
      </c>
      <c r="V616">
        <v>0</v>
      </c>
      <c r="W616" s="1">
        <v>266725388.28999999</v>
      </c>
    </row>
    <row r="617" spans="1:23" x14ac:dyDescent="0.35">
      <c r="A617">
        <v>24</v>
      </c>
      <c r="B617" t="s">
        <v>661</v>
      </c>
      <c r="C617">
        <v>2409</v>
      </c>
      <c r="D617" t="s">
        <v>676</v>
      </c>
      <c r="E617">
        <v>2409007</v>
      </c>
      <c r="F617" t="s">
        <v>684</v>
      </c>
      <c r="G617" t="s">
        <v>165</v>
      </c>
      <c r="H617" t="s">
        <v>1</v>
      </c>
      <c r="I617" t="s">
        <v>2</v>
      </c>
      <c r="J617" t="s">
        <v>3</v>
      </c>
      <c r="K617" t="s">
        <v>166</v>
      </c>
      <c r="L617" s="1">
        <v>595725388.28999996</v>
      </c>
      <c r="M617">
        <v>0</v>
      </c>
      <c r="N617">
        <v>0</v>
      </c>
      <c r="O617">
        <v>0</v>
      </c>
      <c r="P617">
        <v>0</v>
      </c>
      <c r="Q617">
        <v>0</v>
      </c>
      <c r="R617" s="1">
        <v>595725388.28999996</v>
      </c>
      <c r="S617" s="1">
        <v>329000000</v>
      </c>
      <c r="T617">
        <v>0</v>
      </c>
      <c r="U617">
        <v>0</v>
      </c>
      <c r="V617">
        <v>0</v>
      </c>
      <c r="W617" s="1">
        <v>266725388.28999999</v>
      </c>
    </row>
    <row r="618" spans="1:23" x14ac:dyDescent="0.35">
      <c r="A618">
        <v>24</v>
      </c>
      <c r="B618" t="s">
        <v>661</v>
      </c>
      <c r="C618">
        <v>2409</v>
      </c>
      <c r="D618" t="s">
        <v>676</v>
      </c>
      <c r="E618">
        <v>2409007</v>
      </c>
      <c r="F618" t="s">
        <v>684</v>
      </c>
      <c r="G618" t="s">
        <v>685</v>
      </c>
      <c r="H618">
        <v>27</v>
      </c>
      <c r="I618" t="s">
        <v>679</v>
      </c>
      <c r="J618">
        <v>341</v>
      </c>
      <c r="K618" t="s">
        <v>686</v>
      </c>
      <c r="L618" s="1">
        <v>595725388.28999996</v>
      </c>
      <c r="M618">
        <v>0</v>
      </c>
      <c r="N618">
        <v>0</v>
      </c>
      <c r="O618">
        <v>0</v>
      </c>
      <c r="P618">
        <v>0</v>
      </c>
      <c r="Q618">
        <v>0</v>
      </c>
      <c r="R618" s="1">
        <v>595725388.28999996</v>
      </c>
      <c r="S618" s="1">
        <v>329000000</v>
      </c>
      <c r="T618">
        <v>0</v>
      </c>
      <c r="U618">
        <v>0</v>
      </c>
      <c r="V618">
        <v>0</v>
      </c>
      <c r="W618" s="1">
        <v>266725388.28999999</v>
      </c>
    </row>
    <row r="619" spans="1:23" x14ac:dyDescent="0.35">
      <c r="A619">
        <v>24</v>
      </c>
      <c r="B619" t="s">
        <v>661</v>
      </c>
      <c r="C619">
        <v>2409</v>
      </c>
      <c r="D619" t="s">
        <v>676</v>
      </c>
      <c r="E619">
        <v>2409011</v>
      </c>
      <c r="F619" t="s">
        <v>687</v>
      </c>
      <c r="G619">
        <v>2</v>
      </c>
      <c r="H619" t="s">
        <v>1</v>
      </c>
      <c r="I619" t="s">
        <v>2</v>
      </c>
      <c r="J619" t="s">
        <v>3</v>
      </c>
      <c r="K619" t="s">
        <v>48</v>
      </c>
      <c r="L619" s="1">
        <v>50000000</v>
      </c>
      <c r="M619">
        <v>0</v>
      </c>
      <c r="N619">
        <v>0</v>
      </c>
      <c r="O619">
        <v>0</v>
      </c>
      <c r="P619">
        <v>0</v>
      </c>
      <c r="Q619">
        <v>0</v>
      </c>
      <c r="R619" s="1">
        <v>50000000</v>
      </c>
      <c r="S619">
        <v>0</v>
      </c>
      <c r="T619">
        <v>0</v>
      </c>
      <c r="U619">
        <v>0</v>
      </c>
      <c r="V619">
        <v>0</v>
      </c>
      <c r="W619" s="1">
        <v>50000000</v>
      </c>
    </row>
    <row r="620" spans="1:23" x14ac:dyDescent="0.35">
      <c r="A620">
        <v>24</v>
      </c>
      <c r="B620" t="s">
        <v>661</v>
      </c>
      <c r="C620">
        <v>2409</v>
      </c>
      <c r="D620" t="s">
        <v>676</v>
      </c>
      <c r="E620">
        <v>2409011</v>
      </c>
      <c r="F620" t="s">
        <v>687</v>
      </c>
      <c r="G620" t="s">
        <v>49</v>
      </c>
      <c r="H620" t="s">
        <v>1</v>
      </c>
      <c r="I620" t="s">
        <v>2</v>
      </c>
      <c r="J620" t="s">
        <v>3</v>
      </c>
      <c r="K620" t="s">
        <v>50</v>
      </c>
      <c r="L620" s="1">
        <v>50000000</v>
      </c>
      <c r="M620">
        <v>0</v>
      </c>
      <c r="N620">
        <v>0</v>
      </c>
      <c r="O620">
        <v>0</v>
      </c>
      <c r="P620">
        <v>0</v>
      </c>
      <c r="Q620">
        <v>0</v>
      </c>
      <c r="R620" s="1">
        <v>50000000</v>
      </c>
      <c r="S620">
        <v>0</v>
      </c>
      <c r="T620">
        <v>0</v>
      </c>
      <c r="U620">
        <v>0</v>
      </c>
      <c r="V620">
        <v>0</v>
      </c>
      <c r="W620" s="1">
        <v>50000000</v>
      </c>
    </row>
    <row r="621" spans="1:23" x14ac:dyDescent="0.35">
      <c r="A621">
        <v>24</v>
      </c>
      <c r="B621" t="s">
        <v>661</v>
      </c>
      <c r="C621">
        <v>2409</v>
      </c>
      <c r="D621" t="s">
        <v>676</v>
      </c>
      <c r="E621">
        <v>2409011</v>
      </c>
      <c r="F621" t="s">
        <v>687</v>
      </c>
      <c r="G621" t="s">
        <v>159</v>
      </c>
      <c r="H621" t="s">
        <v>1</v>
      </c>
      <c r="I621" t="s">
        <v>2</v>
      </c>
      <c r="J621" t="s">
        <v>3</v>
      </c>
      <c r="K621" t="s">
        <v>160</v>
      </c>
      <c r="L621" s="1">
        <v>50000000</v>
      </c>
      <c r="M621">
        <v>0</v>
      </c>
      <c r="N621">
        <v>0</v>
      </c>
      <c r="O621">
        <v>0</v>
      </c>
      <c r="P621">
        <v>0</v>
      </c>
      <c r="Q621">
        <v>0</v>
      </c>
      <c r="R621" s="1">
        <v>50000000</v>
      </c>
      <c r="S621">
        <v>0</v>
      </c>
      <c r="T621">
        <v>0</v>
      </c>
      <c r="U621">
        <v>0</v>
      </c>
      <c r="V621">
        <v>0</v>
      </c>
      <c r="W621" s="1">
        <v>50000000</v>
      </c>
    </row>
    <row r="622" spans="1:23" x14ac:dyDescent="0.35">
      <c r="A622">
        <v>24</v>
      </c>
      <c r="B622" t="s">
        <v>661</v>
      </c>
      <c r="C622">
        <v>2409</v>
      </c>
      <c r="D622" t="s">
        <v>676</v>
      </c>
      <c r="E622">
        <v>2409011</v>
      </c>
      <c r="F622" t="s">
        <v>687</v>
      </c>
      <c r="G622" t="s">
        <v>161</v>
      </c>
      <c r="H622" t="s">
        <v>1</v>
      </c>
      <c r="I622" t="s">
        <v>2</v>
      </c>
      <c r="J622" t="s">
        <v>3</v>
      </c>
      <c r="K622" t="s">
        <v>162</v>
      </c>
      <c r="L622" s="1">
        <v>50000000</v>
      </c>
      <c r="M622">
        <v>0</v>
      </c>
      <c r="N622">
        <v>0</v>
      </c>
      <c r="O622">
        <v>0</v>
      </c>
      <c r="P622">
        <v>0</v>
      </c>
      <c r="Q622">
        <v>0</v>
      </c>
      <c r="R622" s="1">
        <v>50000000</v>
      </c>
      <c r="S622">
        <v>0</v>
      </c>
      <c r="T622">
        <v>0</v>
      </c>
      <c r="U622">
        <v>0</v>
      </c>
      <c r="V622">
        <v>0</v>
      </c>
      <c r="W622" s="1">
        <v>50000000</v>
      </c>
    </row>
    <row r="623" spans="1:23" x14ac:dyDescent="0.35">
      <c r="A623">
        <v>24</v>
      </c>
      <c r="B623" t="s">
        <v>661</v>
      </c>
      <c r="C623">
        <v>2409</v>
      </c>
      <c r="D623" t="s">
        <v>676</v>
      </c>
      <c r="E623">
        <v>2409011</v>
      </c>
      <c r="F623" t="s">
        <v>687</v>
      </c>
      <c r="G623" t="s">
        <v>163</v>
      </c>
      <c r="H623" t="s">
        <v>1</v>
      </c>
      <c r="I623" t="s">
        <v>2</v>
      </c>
      <c r="J623" t="s">
        <v>3</v>
      </c>
      <c r="K623" t="s">
        <v>164</v>
      </c>
      <c r="L623" s="1">
        <v>50000000</v>
      </c>
      <c r="M623">
        <v>0</v>
      </c>
      <c r="N623">
        <v>0</v>
      </c>
      <c r="O623">
        <v>0</v>
      </c>
      <c r="P623">
        <v>0</v>
      </c>
      <c r="Q623">
        <v>0</v>
      </c>
      <c r="R623" s="1">
        <v>50000000</v>
      </c>
      <c r="S623">
        <v>0</v>
      </c>
      <c r="T623">
        <v>0</v>
      </c>
      <c r="U623">
        <v>0</v>
      </c>
      <c r="V623">
        <v>0</v>
      </c>
      <c r="W623" s="1">
        <v>50000000</v>
      </c>
    </row>
    <row r="624" spans="1:23" x14ac:dyDescent="0.35">
      <c r="A624">
        <v>24</v>
      </c>
      <c r="B624" t="s">
        <v>661</v>
      </c>
      <c r="C624">
        <v>2409</v>
      </c>
      <c r="D624" t="s">
        <v>676</v>
      </c>
      <c r="E624">
        <v>2409011</v>
      </c>
      <c r="F624" t="s">
        <v>687</v>
      </c>
      <c r="G624" t="s">
        <v>165</v>
      </c>
      <c r="H624" t="s">
        <v>1</v>
      </c>
      <c r="I624" t="s">
        <v>2</v>
      </c>
      <c r="J624" t="s">
        <v>3</v>
      </c>
      <c r="K624" t="s">
        <v>166</v>
      </c>
      <c r="L624" s="1">
        <v>50000000</v>
      </c>
      <c r="M624">
        <v>0</v>
      </c>
      <c r="N624">
        <v>0</v>
      </c>
      <c r="O624">
        <v>0</v>
      </c>
      <c r="P624">
        <v>0</v>
      </c>
      <c r="Q624">
        <v>0</v>
      </c>
      <c r="R624" s="1">
        <v>50000000</v>
      </c>
      <c r="S624">
        <v>0</v>
      </c>
      <c r="T624">
        <v>0</v>
      </c>
      <c r="U624">
        <v>0</v>
      </c>
      <c r="V624">
        <v>0</v>
      </c>
      <c r="W624" s="1">
        <v>50000000</v>
      </c>
    </row>
    <row r="625" spans="1:23" x14ac:dyDescent="0.35">
      <c r="A625">
        <v>24</v>
      </c>
      <c r="B625" t="s">
        <v>661</v>
      </c>
      <c r="C625">
        <v>2409</v>
      </c>
      <c r="D625" t="s">
        <v>676</v>
      </c>
      <c r="E625">
        <v>2409011</v>
      </c>
      <c r="F625" t="s">
        <v>687</v>
      </c>
      <c r="G625" t="s">
        <v>688</v>
      </c>
      <c r="H625">
        <v>27</v>
      </c>
      <c r="I625" t="s">
        <v>679</v>
      </c>
      <c r="J625">
        <v>342</v>
      </c>
      <c r="K625" t="s">
        <v>689</v>
      </c>
      <c r="L625" s="1">
        <v>50000000</v>
      </c>
      <c r="M625">
        <v>0</v>
      </c>
      <c r="N625">
        <v>0</v>
      </c>
      <c r="O625">
        <v>0</v>
      </c>
      <c r="P625">
        <v>0</v>
      </c>
      <c r="Q625">
        <v>0</v>
      </c>
      <c r="R625" s="1">
        <v>50000000</v>
      </c>
      <c r="S625">
        <v>0</v>
      </c>
      <c r="T625">
        <v>0</v>
      </c>
      <c r="U625">
        <v>0</v>
      </c>
      <c r="V625">
        <v>0</v>
      </c>
      <c r="W625" s="1">
        <v>50000000</v>
      </c>
    </row>
    <row r="626" spans="1:23" x14ac:dyDescent="0.35">
      <c r="A626">
        <v>24</v>
      </c>
      <c r="B626" t="s">
        <v>661</v>
      </c>
      <c r="C626">
        <v>2409</v>
      </c>
      <c r="D626" t="s">
        <v>676</v>
      </c>
      <c r="E626">
        <v>2409013</v>
      </c>
      <c r="F626" t="s">
        <v>690</v>
      </c>
      <c r="G626">
        <v>2</v>
      </c>
      <c r="H626" t="s">
        <v>1</v>
      </c>
      <c r="I626" t="s">
        <v>2</v>
      </c>
      <c r="J626" t="s">
        <v>3</v>
      </c>
      <c r="K626" t="s">
        <v>48</v>
      </c>
      <c r="L626" s="1">
        <v>300000000</v>
      </c>
      <c r="M626" s="1">
        <v>776419428.66999996</v>
      </c>
      <c r="N626">
        <v>0</v>
      </c>
      <c r="O626">
        <v>0</v>
      </c>
      <c r="P626">
        <v>0</v>
      </c>
      <c r="Q626">
        <v>0</v>
      </c>
      <c r="R626" s="1">
        <v>1076419428.6700001</v>
      </c>
      <c r="S626">
        <v>0</v>
      </c>
      <c r="T626">
        <v>0</v>
      </c>
      <c r="U626">
        <v>0</v>
      </c>
      <c r="V626">
        <v>0</v>
      </c>
      <c r="W626" s="1">
        <v>1076419428.6700001</v>
      </c>
    </row>
    <row r="627" spans="1:23" x14ac:dyDescent="0.35">
      <c r="A627">
        <v>24</v>
      </c>
      <c r="B627" t="s">
        <v>661</v>
      </c>
      <c r="C627">
        <v>2409</v>
      </c>
      <c r="D627" t="s">
        <v>676</v>
      </c>
      <c r="E627">
        <v>2409013</v>
      </c>
      <c r="F627" t="s">
        <v>690</v>
      </c>
      <c r="G627" t="s">
        <v>49</v>
      </c>
      <c r="H627" t="s">
        <v>1</v>
      </c>
      <c r="I627" t="s">
        <v>2</v>
      </c>
      <c r="J627" t="s">
        <v>3</v>
      </c>
      <c r="K627" t="s">
        <v>50</v>
      </c>
      <c r="L627" s="1">
        <v>300000000</v>
      </c>
      <c r="M627" s="1">
        <v>776419428.66999996</v>
      </c>
      <c r="N627">
        <v>0</v>
      </c>
      <c r="O627">
        <v>0</v>
      </c>
      <c r="P627">
        <v>0</v>
      </c>
      <c r="Q627">
        <v>0</v>
      </c>
      <c r="R627" s="1">
        <v>1076419428.6700001</v>
      </c>
      <c r="S627">
        <v>0</v>
      </c>
      <c r="T627">
        <v>0</v>
      </c>
      <c r="U627">
        <v>0</v>
      </c>
      <c r="V627">
        <v>0</v>
      </c>
      <c r="W627" s="1">
        <v>1076419428.6700001</v>
      </c>
    </row>
    <row r="628" spans="1:23" x14ac:dyDescent="0.35">
      <c r="A628">
        <v>24</v>
      </c>
      <c r="B628" t="s">
        <v>661</v>
      </c>
      <c r="C628">
        <v>2409</v>
      </c>
      <c r="D628" t="s">
        <v>676</v>
      </c>
      <c r="E628">
        <v>2409013</v>
      </c>
      <c r="F628" t="s">
        <v>690</v>
      </c>
      <c r="G628" t="s">
        <v>159</v>
      </c>
      <c r="H628" t="s">
        <v>1</v>
      </c>
      <c r="I628" t="s">
        <v>2</v>
      </c>
      <c r="J628" t="s">
        <v>3</v>
      </c>
      <c r="K628" t="s">
        <v>160</v>
      </c>
      <c r="L628" s="1">
        <v>300000000</v>
      </c>
      <c r="M628" s="1">
        <v>776419428.66999996</v>
      </c>
      <c r="N628">
        <v>0</v>
      </c>
      <c r="O628">
        <v>0</v>
      </c>
      <c r="P628">
        <v>0</v>
      </c>
      <c r="Q628">
        <v>0</v>
      </c>
      <c r="R628" s="1">
        <v>1076419428.6700001</v>
      </c>
      <c r="S628">
        <v>0</v>
      </c>
      <c r="T628">
        <v>0</v>
      </c>
      <c r="U628">
        <v>0</v>
      </c>
      <c r="V628">
        <v>0</v>
      </c>
      <c r="W628" s="1">
        <v>1076419428.6700001</v>
      </c>
    </row>
    <row r="629" spans="1:23" x14ac:dyDescent="0.35">
      <c r="A629">
        <v>24</v>
      </c>
      <c r="B629" t="s">
        <v>661</v>
      </c>
      <c r="C629">
        <v>2409</v>
      </c>
      <c r="D629" t="s">
        <v>676</v>
      </c>
      <c r="E629">
        <v>2409013</v>
      </c>
      <c r="F629" t="s">
        <v>690</v>
      </c>
      <c r="G629" t="s">
        <v>161</v>
      </c>
      <c r="H629" t="s">
        <v>1</v>
      </c>
      <c r="I629" t="s">
        <v>2</v>
      </c>
      <c r="J629" t="s">
        <v>3</v>
      </c>
      <c r="K629" t="s">
        <v>162</v>
      </c>
      <c r="L629" s="1">
        <v>300000000</v>
      </c>
      <c r="M629" s="1">
        <v>776419428.66999996</v>
      </c>
      <c r="N629">
        <v>0</v>
      </c>
      <c r="O629">
        <v>0</v>
      </c>
      <c r="P629">
        <v>0</v>
      </c>
      <c r="Q629">
        <v>0</v>
      </c>
      <c r="R629" s="1">
        <v>1076419428.6700001</v>
      </c>
      <c r="S629">
        <v>0</v>
      </c>
      <c r="T629">
        <v>0</v>
      </c>
      <c r="U629">
        <v>0</v>
      </c>
      <c r="V629">
        <v>0</v>
      </c>
      <c r="W629" s="1">
        <v>1076419428.6700001</v>
      </c>
    </row>
    <row r="630" spans="1:23" x14ac:dyDescent="0.35">
      <c r="A630">
        <v>24</v>
      </c>
      <c r="B630" t="s">
        <v>661</v>
      </c>
      <c r="C630">
        <v>2409</v>
      </c>
      <c r="D630" t="s">
        <v>676</v>
      </c>
      <c r="E630">
        <v>2409013</v>
      </c>
      <c r="F630" t="s">
        <v>690</v>
      </c>
      <c r="G630" t="s">
        <v>163</v>
      </c>
      <c r="H630" t="s">
        <v>1</v>
      </c>
      <c r="I630" t="s">
        <v>2</v>
      </c>
      <c r="J630" t="s">
        <v>3</v>
      </c>
      <c r="K630" t="s">
        <v>164</v>
      </c>
      <c r="L630" s="1">
        <v>300000000</v>
      </c>
      <c r="M630" s="1">
        <v>776419428.66999996</v>
      </c>
      <c r="N630">
        <v>0</v>
      </c>
      <c r="O630">
        <v>0</v>
      </c>
      <c r="P630">
        <v>0</v>
      </c>
      <c r="Q630">
        <v>0</v>
      </c>
      <c r="R630" s="1">
        <v>1076419428.6700001</v>
      </c>
      <c r="S630">
        <v>0</v>
      </c>
      <c r="T630">
        <v>0</v>
      </c>
      <c r="U630">
        <v>0</v>
      </c>
      <c r="V630">
        <v>0</v>
      </c>
      <c r="W630" s="1">
        <v>1076419428.6700001</v>
      </c>
    </row>
    <row r="631" spans="1:23" x14ac:dyDescent="0.35">
      <c r="A631">
        <v>24</v>
      </c>
      <c r="B631" t="s">
        <v>661</v>
      </c>
      <c r="C631">
        <v>2409</v>
      </c>
      <c r="D631" t="s">
        <v>676</v>
      </c>
      <c r="E631">
        <v>2409013</v>
      </c>
      <c r="F631" t="s">
        <v>690</v>
      </c>
      <c r="G631" t="s">
        <v>165</v>
      </c>
      <c r="H631" t="s">
        <v>1</v>
      </c>
      <c r="I631" t="s">
        <v>2</v>
      </c>
      <c r="J631" t="s">
        <v>3</v>
      </c>
      <c r="K631" t="s">
        <v>166</v>
      </c>
      <c r="L631" s="1">
        <v>300000000</v>
      </c>
      <c r="M631" s="1">
        <v>776419428.66999996</v>
      </c>
      <c r="N631">
        <v>0</v>
      </c>
      <c r="O631">
        <v>0</v>
      </c>
      <c r="P631">
        <v>0</v>
      </c>
      <c r="Q631">
        <v>0</v>
      </c>
      <c r="R631" s="1">
        <v>1076419428.6700001</v>
      </c>
      <c r="S631">
        <v>0</v>
      </c>
      <c r="T631">
        <v>0</v>
      </c>
      <c r="U631">
        <v>0</v>
      </c>
      <c r="V631">
        <v>0</v>
      </c>
      <c r="W631" s="1">
        <v>1076419428.6700001</v>
      </c>
    </row>
    <row r="632" spans="1:23" x14ac:dyDescent="0.35">
      <c r="A632">
        <v>24</v>
      </c>
      <c r="B632" t="s">
        <v>661</v>
      </c>
      <c r="C632">
        <v>2409</v>
      </c>
      <c r="D632" t="s">
        <v>676</v>
      </c>
      <c r="E632">
        <v>2409013</v>
      </c>
      <c r="F632" t="s">
        <v>690</v>
      </c>
      <c r="G632" t="s">
        <v>691</v>
      </c>
      <c r="H632">
        <v>27</v>
      </c>
      <c r="I632" t="s">
        <v>679</v>
      </c>
      <c r="J632">
        <v>343</v>
      </c>
      <c r="K632" t="s">
        <v>692</v>
      </c>
      <c r="L632" s="1">
        <v>300000000</v>
      </c>
      <c r="M632">
        <v>0</v>
      </c>
      <c r="N632">
        <v>0</v>
      </c>
      <c r="O632">
        <v>0</v>
      </c>
      <c r="P632">
        <v>0</v>
      </c>
      <c r="Q632">
        <v>0</v>
      </c>
      <c r="R632" s="1">
        <v>300000000</v>
      </c>
      <c r="S632">
        <v>0</v>
      </c>
      <c r="T632">
        <v>0</v>
      </c>
      <c r="U632">
        <v>0</v>
      </c>
      <c r="V632">
        <v>0</v>
      </c>
      <c r="W632" s="1">
        <v>300000000</v>
      </c>
    </row>
    <row r="633" spans="1:23" x14ac:dyDescent="0.35">
      <c r="A633">
        <v>24</v>
      </c>
      <c r="B633" t="s">
        <v>661</v>
      </c>
      <c r="C633">
        <v>2409</v>
      </c>
      <c r="D633" t="s">
        <v>676</v>
      </c>
      <c r="E633">
        <v>2409013</v>
      </c>
      <c r="F633" t="s">
        <v>690</v>
      </c>
      <c r="G633" t="s">
        <v>693</v>
      </c>
      <c r="H633">
        <v>346</v>
      </c>
      <c r="I633" t="s">
        <v>694</v>
      </c>
      <c r="J633">
        <v>550</v>
      </c>
      <c r="K633" t="s">
        <v>692</v>
      </c>
      <c r="L633">
        <v>0</v>
      </c>
      <c r="M633" s="1">
        <v>776419428.66999996</v>
      </c>
      <c r="N633">
        <v>0</v>
      </c>
      <c r="O633">
        <v>0</v>
      </c>
      <c r="P633">
        <v>0</v>
      </c>
      <c r="Q633">
        <v>0</v>
      </c>
      <c r="R633" s="1">
        <v>776419428.66999996</v>
      </c>
      <c r="S633">
        <v>0</v>
      </c>
      <c r="T633">
        <v>0</v>
      </c>
      <c r="U633">
        <v>0</v>
      </c>
      <c r="V633">
        <v>0</v>
      </c>
      <c r="W633" s="1">
        <v>776419428.66999996</v>
      </c>
    </row>
    <row r="634" spans="1:23" x14ac:dyDescent="0.35">
      <c r="A634">
        <v>32</v>
      </c>
      <c r="B634" t="s">
        <v>695</v>
      </c>
      <c r="C634">
        <v>3201</v>
      </c>
      <c r="D634" t="s">
        <v>696</v>
      </c>
      <c r="E634">
        <v>3201007</v>
      </c>
      <c r="F634" t="s">
        <v>697</v>
      </c>
      <c r="G634">
        <v>2</v>
      </c>
      <c r="H634" t="s">
        <v>1</v>
      </c>
      <c r="I634" t="s">
        <v>2</v>
      </c>
      <c r="J634" t="s">
        <v>3</v>
      </c>
      <c r="K634" t="s">
        <v>48</v>
      </c>
      <c r="L634" s="1">
        <v>245282265.36000001</v>
      </c>
      <c r="M634">
        <v>0</v>
      </c>
      <c r="N634">
        <v>0</v>
      </c>
      <c r="O634">
        <v>0</v>
      </c>
      <c r="P634">
        <v>0</v>
      </c>
      <c r="Q634">
        <v>0</v>
      </c>
      <c r="R634" s="1">
        <v>245282265.36000001</v>
      </c>
      <c r="S634" s="1">
        <v>29512149</v>
      </c>
      <c r="T634" s="1">
        <v>29512149</v>
      </c>
      <c r="U634" s="1">
        <v>29512149</v>
      </c>
      <c r="V634" s="1">
        <v>29512149</v>
      </c>
      <c r="W634" s="1">
        <v>215770116.36000001</v>
      </c>
    </row>
    <row r="635" spans="1:23" x14ac:dyDescent="0.35">
      <c r="A635">
        <v>32</v>
      </c>
      <c r="B635" t="s">
        <v>695</v>
      </c>
      <c r="C635">
        <v>3201</v>
      </c>
      <c r="D635" t="s">
        <v>696</v>
      </c>
      <c r="E635">
        <v>3201007</v>
      </c>
      <c r="F635" t="s">
        <v>697</v>
      </c>
      <c r="G635" t="s">
        <v>49</v>
      </c>
      <c r="H635" t="s">
        <v>1</v>
      </c>
      <c r="I635" t="s">
        <v>2</v>
      </c>
      <c r="J635" t="s">
        <v>3</v>
      </c>
      <c r="K635" t="s">
        <v>50</v>
      </c>
      <c r="L635" s="1">
        <v>245282265.36000001</v>
      </c>
      <c r="M635">
        <v>0</v>
      </c>
      <c r="N635">
        <v>0</v>
      </c>
      <c r="O635">
        <v>0</v>
      </c>
      <c r="P635">
        <v>0</v>
      </c>
      <c r="Q635">
        <v>0</v>
      </c>
      <c r="R635" s="1">
        <v>245282265.36000001</v>
      </c>
      <c r="S635" s="1">
        <v>29512149</v>
      </c>
      <c r="T635" s="1">
        <v>29512149</v>
      </c>
      <c r="U635" s="1">
        <v>29512149</v>
      </c>
      <c r="V635" s="1">
        <v>29512149</v>
      </c>
      <c r="W635" s="1">
        <v>215770116.36000001</v>
      </c>
    </row>
    <row r="636" spans="1:23" x14ac:dyDescent="0.35">
      <c r="A636">
        <v>32</v>
      </c>
      <c r="B636" t="s">
        <v>695</v>
      </c>
      <c r="C636">
        <v>3201</v>
      </c>
      <c r="D636" t="s">
        <v>696</v>
      </c>
      <c r="E636">
        <v>3201007</v>
      </c>
      <c r="F636" t="s">
        <v>697</v>
      </c>
      <c r="G636" t="s">
        <v>51</v>
      </c>
      <c r="H636" t="s">
        <v>1</v>
      </c>
      <c r="I636" t="s">
        <v>2</v>
      </c>
      <c r="J636" t="s">
        <v>3</v>
      </c>
      <c r="K636" t="s">
        <v>52</v>
      </c>
      <c r="L636" s="1">
        <v>245282265.36000001</v>
      </c>
      <c r="M636">
        <v>0</v>
      </c>
      <c r="N636">
        <v>0</v>
      </c>
      <c r="O636">
        <v>0</v>
      </c>
      <c r="P636">
        <v>0</v>
      </c>
      <c r="Q636">
        <v>0</v>
      </c>
      <c r="R636" s="1">
        <v>245282265.36000001</v>
      </c>
      <c r="S636" s="1">
        <v>29512149</v>
      </c>
      <c r="T636" s="1">
        <v>29512149</v>
      </c>
      <c r="U636" s="1">
        <v>29512149</v>
      </c>
      <c r="V636" s="1">
        <v>29512149</v>
      </c>
      <c r="W636" s="1">
        <v>215770116.36000001</v>
      </c>
    </row>
    <row r="637" spans="1:23" x14ac:dyDescent="0.35">
      <c r="A637">
        <v>32</v>
      </c>
      <c r="B637" t="s">
        <v>695</v>
      </c>
      <c r="C637">
        <v>3201</v>
      </c>
      <c r="D637" t="s">
        <v>696</v>
      </c>
      <c r="E637">
        <v>3201007</v>
      </c>
      <c r="F637" t="s">
        <v>697</v>
      </c>
      <c r="G637" t="s">
        <v>53</v>
      </c>
      <c r="H637" t="s">
        <v>1</v>
      </c>
      <c r="I637" t="s">
        <v>2</v>
      </c>
      <c r="J637" t="s">
        <v>3</v>
      </c>
      <c r="K637" t="s">
        <v>54</v>
      </c>
      <c r="L637" s="1">
        <v>245282265.36000001</v>
      </c>
      <c r="M637">
        <v>0</v>
      </c>
      <c r="N637">
        <v>0</v>
      </c>
      <c r="O637">
        <v>0</v>
      </c>
      <c r="P637">
        <v>0</v>
      </c>
      <c r="Q637">
        <v>0</v>
      </c>
      <c r="R637" s="1">
        <v>245282265.36000001</v>
      </c>
      <c r="S637" s="1">
        <v>29512149</v>
      </c>
      <c r="T637" s="1">
        <v>29512149</v>
      </c>
      <c r="U637" s="1">
        <v>29512149</v>
      </c>
      <c r="V637" s="1">
        <v>29512149</v>
      </c>
      <c r="W637" s="1">
        <v>215770116.36000001</v>
      </c>
    </row>
    <row r="638" spans="1:23" x14ac:dyDescent="0.35">
      <c r="A638">
        <v>32</v>
      </c>
      <c r="B638" t="s">
        <v>695</v>
      </c>
      <c r="C638">
        <v>3201</v>
      </c>
      <c r="D638" t="s">
        <v>696</v>
      </c>
      <c r="E638">
        <v>3201007</v>
      </c>
      <c r="F638" t="s">
        <v>697</v>
      </c>
      <c r="G638" t="s">
        <v>55</v>
      </c>
      <c r="H638" t="s">
        <v>1</v>
      </c>
      <c r="I638" t="s">
        <v>2</v>
      </c>
      <c r="J638" t="s">
        <v>3</v>
      </c>
      <c r="K638" t="s">
        <v>56</v>
      </c>
      <c r="L638" s="1">
        <v>174630671.02000001</v>
      </c>
      <c r="M638">
        <v>0</v>
      </c>
      <c r="N638">
        <v>0</v>
      </c>
      <c r="O638">
        <v>0</v>
      </c>
      <c r="P638">
        <v>0</v>
      </c>
      <c r="Q638">
        <v>0</v>
      </c>
      <c r="R638" s="1">
        <v>174630671.02000001</v>
      </c>
      <c r="S638" s="1">
        <v>21505726</v>
      </c>
      <c r="T638" s="1">
        <v>21505726</v>
      </c>
      <c r="U638" s="1">
        <v>21505726</v>
      </c>
      <c r="V638" s="1">
        <v>21505726</v>
      </c>
      <c r="W638" s="1">
        <v>153124945.02000001</v>
      </c>
    </row>
    <row r="639" spans="1:23" x14ac:dyDescent="0.35">
      <c r="A639">
        <v>32</v>
      </c>
      <c r="B639" t="s">
        <v>695</v>
      </c>
      <c r="C639">
        <v>3201</v>
      </c>
      <c r="D639" t="s">
        <v>696</v>
      </c>
      <c r="E639">
        <v>3201007</v>
      </c>
      <c r="F639" t="s">
        <v>697</v>
      </c>
      <c r="G639" t="s">
        <v>57</v>
      </c>
      <c r="H639" t="s">
        <v>1</v>
      </c>
      <c r="I639" t="s">
        <v>2</v>
      </c>
      <c r="J639" t="s">
        <v>3</v>
      </c>
      <c r="K639" t="s">
        <v>58</v>
      </c>
      <c r="L639" s="1">
        <v>174630671.02000001</v>
      </c>
      <c r="M639">
        <v>0</v>
      </c>
      <c r="N639">
        <v>0</v>
      </c>
      <c r="O639">
        <v>0</v>
      </c>
      <c r="P639">
        <v>0</v>
      </c>
      <c r="Q639">
        <v>0</v>
      </c>
      <c r="R639" s="1">
        <v>174630671.02000001</v>
      </c>
      <c r="S639" s="1">
        <v>21505726</v>
      </c>
      <c r="T639" s="1">
        <v>21505726</v>
      </c>
      <c r="U639" s="1">
        <v>21505726</v>
      </c>
      <c r="V639" s="1">
        <v>21505726</v>
      </c>
      <c r="W639" s="1">
        <v>153124945.02000001</v>
      </c>
    </row>
    <row r="640" spans="1:23" x14ac:dyDescent="0.35">
      <c r="A640">
        <v>32</v>
      </c>
      <c r="B640" t="s">
        <v>695</v>
      </c>
      <c r="C640">
        <v>3201</v>
      </c>
      <c r="D640" t="s">
        <v>696</v>
      </c>
      <c r="E640">
        <v>3201007</v>
      </c>
      <c r="F640" t="s">
        <v>697</v>
      </c>
      <c r="G640" t="s">
        <v>59</v>
      </c>
      <c r="H640" t="s">
        <v>1</v>
      </c>
      <c r="I640" t="s">
        <v>2</v>
      </c>
      <c r="J640" t="s">
        <v>3</v>
      </c>
      <c r="K640" t="s">
        <v>60</v>
      </c>
      <c r="L640" s="1">
        <v>145936009.31999999</v>
      </c>
      <c r="M640">
        <v>0</v>
      </c>
      <c r="N640">
        <v>0</v>
      </c>
      <c r="O640">
        <v>0</v>
      </c>
      <c r="P640">
        <v>0</v>
      </c>
      <c r="Q640">
        <v>0</v>
      </c>
      <c r="R640" s="1">
        <v>145936009.31999999</v>
      </c>
      <c r="S640" s="1">
        <v>16936718</v>
      </c>
      <c r="T640" s="1">
        <v>16936718</v>
      </c>
      <c r="U640" s="1">
        <v>16936718</v>
      </c>
      <c r="V640" s="1">
        <v>16936718</v>
      </c>
      <c r="W640" s="1">
        <v>128999291.31999999</v>
      </c>
    </row>
    <row r="641" spans="1:23" x14ac:dyDescent="0.35">
      <c r="A641">
        <v>32</v>
      </c>
      <c r="B641" t="s">
        <v>695</v>
      </c>
      <c r="C641">
        <v>3201</v>
      </c>
      <c r="D641" t="s">
        <v>696</v>
      </c>
      <c r="E641">
        <v>3201007</v>
      </c>
      <c r="F641" t="s">
        <v>697</v>
      </c>
      <c r="G641" t="s">
        <v>698</v>
      </c>
      <c r="H641">
        <v>32</v>
      </c>
      <c r="I641" t="s">
        <v>62</v>
      </c>
      <c r="J641">
        <v>167</v>
      </c>
      <c r="K641" t="s">
        <v>699</v>
      </c>
      <c r="L641" s="1">
        <v>145936009.31999999</v>
      </c>
      <c r="M641">
        <v>0</v>
      </c>
      <c r="N641">
        <v>0</v>
      </c>
      <c r="O641">
        <v>0</v>
      </c>
      <c r="P641">
        <v>0</v>
      </c>
      <c r="Q641">
        <v>0</v>
      </c>
      <c r="R641" s="1">
        <v>145936009.31999999</v>
      </c>
      <c r="S641" s="1">
        <v>16936718</v>
      </c>
      <c r="T641" s="1">
        <v>16936718</v>
      </c>
      <c r="U641" s="1">
        <v>16936718</v>
      </c>
      <c r="V641" s="1">
        <v>16936718</v>
      </c>
      <c r="W641" s="1">
        <v>128999291.31999999</v>
      </c>
    </row>
    <row r="642" spans="1:23" x14ac:dyDescent="0.35">
      <c r="A642">
        <v>32</v>
      </c>
      <c r="B642" t="s">
        <v>695</v>
      </c>
      <c r="C642">
        <v>3201</v>
      </c>
      <c r="D642" t="s">
        <v>696</v>
      </c>
      <c r="E642">
        <v>3201007</v>
      </c>
      <c r="F642" t="s">
        <v>697</v>
      </c>
      <c r="G642" t="s">
        <v>74</v>
      </c>
      <c r="H642" t="s">
        <v>1</v>
      </c>
      <c r="I642" t="s">
        <v>2</v>
      </c>
      <c r="J642" t="s">
        <v>3</v>
      </c>
      <c r="K642" t="s">
        <v>75</v>
      </c>
      <c r="L642" s="1">
        <v>6435373</v>
      </c>
      <c r="M642">
        <v>0</v>
      </c>
      <c r="N642">
        <v>0</v>
      </c>
      <c r="O642">
        <v>0</v>
      </c>
      <c r="P642">
        <v>0</v>
      </c>
      <c r="Q642">
        <v>0</v>
      </c>
      <c r="R642" s="1">
        <v>6435373</v>
      </c>
      <c r="S642" s="1">
        <v>869371</v>
      </c>
      <c r="T642" s="1">
        <v>869371</v>
      </c>
      <c r="U642" s="1">
        <v>869371</v>
      </c>
      <c r="V642" s="1">
        <v>869371</v>
      </c>
      <c r="W642" s="1">
        <v>5566002</v>
      </c>
    </row>
    <row r="643" spans="1:23" x14ac:dyDescent="0.35">
      <c r="A643">
        <v>32</v>
      </c>
      <c r="B643" t="s">
        <v>695</v>
      </c>
      <c r="C643">
        <v>3201</v>
      </c>
      <c r="D643" t="s">
        <v>696</v>
      </c>
      <c r="E643">
        <v>3201007</v>
      </c>
      <c r="F643" t="s">
        <v>697</v>
      </c>
      <c r="G643" t="s">
        <v>700</v>
      </c>
      <c r="H643">
        <v>32</v>
      </c>
      <c r="I643" t="s">
        <v>62</v>
      </c>
      <c r="J643">
        <v>184</v>
      </c>
      <c r="K643" t="s">
        <v>701</v>
      </c>
      <c r="L643" s="1">
        <v>6435373</v>
      </c>
      <c r="M643">
        <v>0</v>
      </c>
      <c r="N643">
        <v>0</v>
      </c>
      <c r="O643">
        <v>0</v>
      </c>
      <c r="P643">
        <v>0</v>
      </c>
      <c r="Q643">
        <v>0</v>
      </c>
      <c r="R643" s="1">
        <v>6435373</v>
      </c>
      <c r="S643" s="1">
        <v>869371</v>
      </c>
      <c r="T643" s="1">
        <v>869371</v>
      </c>
      <c r="U643" s="1">
        <v>869371</v>
      </c>
      <c r="V643" s="1">
        <v>869371</v>
      </c>
      <c r="W643" s="1">
        <v>5566002</v>
      </c>
    </row>
    <row r="644" spans="1:23" x14ac:dyDescent="0.35">
      <c r="A644">
        <v>32</v>
      </c>
      <c r="B644" t="s">
        <v>695</v>
      </c>
      <c r="C644">
        <v>3201</v>
      </c>
      <c r="D644" t="s">
        <v>696</v>
      </c>
      <c r="E644">
        <v>3201007</v>
      </c>
      <c r="F644" t="s">
        <v>697</v>
      </c>
      <c r="G644" t="s">
        <v>79</v>
      </c>
      <c r="H644" t="s">
        <v>1</v>
      </c>
      <c r="I644" t="s">
        <v>2</v>
      </c>
      <c r="J644" t="s">
        <v>3</v>
      </c>
      <c r="K644" t="s">
        <v>80</v>
      </c>
      <c r="L644" s="1">
        <v>4256466</v>
      </c>
      <c r="M644">
        <v>0</v>
      </c>
      <c r="N644">
        <v>0</v>
      </c>
      <c r="O644">
        <v>0</v>
      </c>
      <c r="P644">
        <v>0</v>
      </c>
      <c r="Q644">
        <v>0</v>
      </c>
      <c r="R644" s="1">
        <v>4256466</v>
      </c>
      <c r="S644" s="1">
        <v>1356817</v>
      </c>
      <c r="T644" s="1">
        <v>1356817</v>
      </c>
      <c r="U644" s="1">
        <v>1356817</v>
      </c>
      <c r="V644" s="1">
        <v>1356817</v>
      </c>
      <c r="W644" s="1">
        <v>2899649</v>
      </c>
    </row>
    <row r="645" spans="1:23" x14ac:dyDescent="0.35">
      <c r="A645">
        <v>32</v>
      </c>
      <c r="B645" t="s">
        <v>695</v>
      </c>
      <c r="C645">
        <v>3201</v>
      </c>
      <c r="D645" t="s">
        <v>696</v>
      </c>
      <c r="E645">
        <v>3201007</v>
      </c>
      <c r="F645" t="s">
        <v>697</v>
      </c>
      <c r="G645" t="s">
        <v>702</v>
      </c>
      <c r="H645">
        <v>32</v>
      </c>
      <c r="I645" t="s">
        <v>62</v>
      </c>
      <c r="J645">
        <v>190</v>
      </c>
      <c r="K645" t="s">
        <v>703</v>
      </c>
      <c r="L645" s="1">
        <v>4256466</v>
      </c>
      <c r="M645">
        <v>0</v>
      </c>
      <c r="N645">
        <v>0</v>
      </c>
      <c r="O645">
        <v>0</v>
      </c>
      <c r="P645">
        <v>0</v>
      </c>
      <c r="Q645">
        <v>0</v>
      </c>
      <c r="R645" s="1">
        <v>4256466</v>
      </c>
      <c r="S645" s="1">
        <v>1356817</v>
      </c>
      <c r="T645" s="1">
        <v>1356817</v>
      </c>
      <c r="U645" s="1">
        <v>1356817</v>
      </c>
      <c r="V645" s="1">
        <v>1356817</v>
      </c>
      <c r="W645" s="1">
        <v>2899649</v>
      </c>
    </row>
    <row r="646" spans="1:23" x14ac:dyDescent="0.35">
      <c r="A646">
        <v>32</v>
      </c>
      <c r="B646" t="s">
        <v>695</v>
      </c>
      <c r="C646">
        <v>3201</v>
      </c>
      <c r="D646" t="s">
        <v>696</v>
      </c>
      <c r="E646">
        <v>3201007</v>
      </c>
      <c r="F646" t="s">
        <v>697</v>
      </c>
      <c r="G646" t="s">
        <v>84</v>
      </c>
      <c r="H646" t="s">
        <v>1</v>
      </c>
      <c r="I646" t="s">
        <v>2</v>
      </c>
      <c r="J646" t="s">
        <v>3</v>
      </c>
      <c r="K646" t="s">
        <v>85</v>
      </c>
      <c r="L646" s="1">
        <v>18002822.699999999</v>
      </c>
      <c r="M646">
        <v>0</v>
      </c>
      <c r="N646">
        <v>0</v>
      </c>
      <c r="O646">
        <v>0</v>
      </c>
      <c r="P646">
        <v>0</v>
      </c>
      <c r="Q646">
        <v>0</v>
      </c>
      <c r="R646" s="1">
        <v>18002822.699999999</v>
      </c>
      <c r="S646" s="1">
        <v>2342820</v>
      </c>
      <c r="T646" s="1">
        <v>2342820</v>
      </c>
      <c r="U646" s="1">
        <v>2342820</v>
      </c>
      <c r="V646" s="1">
        <v>2342820</v>
      </c>
      <c r="W646" s="1">
        <v>15660002.699999999</v>
      </c>
    </row>
    <row r="647" spans="1:23" x14ac:dyDescent="0.35">
      <c r="A647">
        <v>32</v>
      </c>
      <c r="B647" t="s">
        <v>695</v>
      </c>
      <c r="C647">
        <v>3201</v>
      </c>
      <c r="D647" t="s">
        <v>696</v>
      </c>
      <c r="E647">
        <v>3201007</v>
      </c>
      <c r="F647" t="s">
        <v>697</v>
      </c>
      <c r="G647" t="s">
        <v>86</v>
      </c>
      <c r="H647" t="s">
        <v>1</v>
      </c>
      <c r="I647" t="s">
        <v>2</v>
      </c>
      <c r="J647" t="s">
        <v>3</v>
      </c>
      <c r="K647" t="s">
        <v>87</v>
      </c>
      <c r="L647" s="1">
        <v>13433128</v>
      </c>
      <c r="M647">
        <v>0</v>
      </c>
      <c r="N647">
        <v>0</v>
      </c>
      <c r="O647">
        <v>0</v>
      </c>
      <c r="P647">
        <v>0</v>
      </c>
      <c r="Q647">
        <v>0</v>
      </c>
      <c r="R647" s="1">
        <v>13433128</v>
      </c>
      <c r="S647" s="1">
        <v>75207</v>
      </c>
      <c r="T647" s="1">
        <v>75207</v>
      </c>
      <c r="U647" s="1">
        <v>75207</v>
      </c>
      <c r="V647" s="1">
        <v>75207</v>
      </c>
      <c r="W647" s="1">
        <v>13357921</v>
      </c>
    </row>
    <row r="648" spans="1:23" x14ac:dyDescent="0.35">
      <c r="A648">
        <v>32</v>
      </c>
      <c r="B648" t="s">
        <v>695</v>
      </c>
      <c r="C648">
        <v>3201</v>
      </c>
      <c r="D648" t="s">
        <v>696</v>
      </c>
      <c r="E648">
        <v>3201007</v>
      </c>
      <c r="F648" t="s">
        <v>697</v>
      </c>
      <c r="G648" t="s">
        <v>704</v>
      </c>
      <c r="H648">
        <v>32</v>
      </c>
      <c r="I648" t="s">
        <v>62</v>
      </c>
      <c r="J648">
        <v>198</v>
      </c>
      <c r="K648" t="s">
        <v>705</v>
      </c>
      <c r="L648" s="1">
        <v>13433128</v>
      </c>
      <c r="M648">
        <v>0</v>
      </c>
      <c r="N648">
        <v>0</v>
      </c>
      <c r="O648">
        <v>0</v>
      </c>
      <c r="P648">
        <v>0</v>
      </c>
      <c r="Q648">
        <v>0</v>
      </c>
      <c r="R648" s="1">
        <v>13433128</v>
      </c>
      <c r="S648" s="1">
        <v>75207</v>
      </c>
      <c r="T648" s="1">
        <v>75207</v>
      </c>
      <c r="U648" s="1">
        <v>75207</v>
      </c>
      <c r="V648" s="1">
        <v>75207</v>
      </c>
      <c r="W648" s="1">
        <v>13357921</v>
      </c>
    </row>
    <row r="649" spans="1:23" x14ac:dyDescent="0.35">
      <c r="A649">
        <v>32</v>
      </c>
      <c r="B649" t="s">
        <v>695</v>
      </c>
      <c r="C649">
        <v>3201</v>
      </c>
      <c r="D649" t="s">
        <v>696</v>
      </c>
      <c r="E649">
        <v>3201007</v>
      </c>
      <c r="F649" t="s">
        <v>697</v>
      </c>
      <c r="G649" t="s">
        <v>91</v>
      </c>
      <c r="H649" t="s">
        <v>1</v>
      </c>
      <c r="I649" t="s">
        <v>2</v>
      </c>
      <c r="J649" t="s">
        <v>3</v>
      </c>
      <c r="K649" t="s">
        <v>92</v>
      </c>
      <c r="L649" s="1">
        <v>4569694.7</v>
      </c>
      <c r="M649">
        <v>0</v>
      </c>
      <c r="N649">
        <v>0</v>
      </c>
      <c r="O649">
        <v>0</v>
      </c>
      <c r="P649">
        <v>0</v>
      </c>
      <c r="Q649">
        <v>0</v>
      </c>
      <c r="R649" s="1">
        <v>4569694.7</v>
      </c>
      <c r="S649" s="1">
        <v>2267613</v>
      </c>
      <c r="T649" s="1">
        <v>2267613</v>
      </c>
      <c r="U649" s="1">
        <v>2267613</v>
      </c>
      <c r="V649" s="1">
        <v>2267613</v>
      </c>
      <c r="W649" s="1">
        <v>2302081.7000000002</v>
      </c>
    </row>
    <row r="650" spans="1:23" x14ac:dyDescent="0.35">
      <c r="A650">
        <v>32</v>
      </c>
      <c r="B650" t="s">
        <v>695</v>
      </c>
      <c r="C650">
        <v>3201</v>
      </c>
      <c r="D650" t="s">
        <v>696</v>
      </c>
      <c r="E650">
        <v>3201007</v>
      </c>
      <c r="F650" t="s">
        <v>697</v>
      </c>
      <c r="G650" t="s">
        <v>706</v>
      </c>
      <c r="H650">
        <v>32</v>
      </c>
      <c r="I650" t="s">
        <v>62</v>
      </c>
      <c r="J650">
        <v>206</v>
      </c>
      <c r="K650" t="s">
        <v>707</v>
      </c>
      <c r="L650" s="1">
        <v>4569694.7</v>
      </c>
      <c r="M650">
        <v>0</v>
      </c>
      <c r="N650">
        <v>0</v>
      </c>
      <c r="O650">
        <v>0</v>
      </c>
      <c r="P650">
        <v>0</v>
      </c>
      <c r="Q650">
        <v>0</v>
      </c>
      <c r="R650" s="1">
        <v>4569694.7</v>
      </c>
      <c r="S650" s="1">
        <v>2267613</v>
      </c>
      <c r="T650" s="1">
        <v>2267613</v>
      </c>
      <c r="U650" s="1">
        <v>2267613</v>
      </c>
      <c r="V650" s="1">
        <v>2267613</v>
      </c>
      <c r="W650" s="1">
        <v>2302081.7000000002</v>
      </c>
    </row>
    <row r="651" spans="1:23" x14ac:dyDescent="0.35">
      <c r="A651">
        <v>32</v>
      </c>
      <c r="B651" t="s">
        <v>695</v>
      </c>
      <c r="C651">
        <v>3201</v>
      </c>
      <c r="D651" t="s">
        <v>696</v>
      </c>
      <c r="E651">
        <v>3201007</v>
      </c>
      <c r="F651" t="s">
        <v>697</v>
      </c>
      <c r="G651" t="s">
        <v>96</v>
      </c>
      <c r="H651" t="s">
        <v>1</v>
      </c>
      <c r="I651" t="s">
        <v>2</v>
      </c>
      <c r="J651" t="s">
        <v>3</v>
      </c>
      <c r="K651" t="s">
        <v>97</v>
      </c>
      <c r="L651" s="1">
        <v>60111771.439999998</v>
      </c>
      <c r="M651">
        <v>0</v>
      </c>
      <c r="N651">
        <v>0</v>
      </c>
      <c r="O651">
        <v>0</v>
      </c>
      <c r="P651">
        <v>0</v>
      </c>
      <c r="Q651">
        <v>0</v>
      </c>
      <c r="R651" s="1">
        <v>60111771.439999998</v>
      </c>
      <c r="S651" s="1">
        <v>7440147</v>
      </c>
      <c r="T651" s="1">
        <v>7440147</v>
      </c>
      <c r="U651" s="1">
        <v>7440147</v>
      </c>
      <c r="V651" s="1">
        <v>7440147</v>
      </c>
      <c r="W651" s="1">
        <v>52671624.439999998</v>
      </c>
    </row>
    <row r="652" spans="1:23" x14ac:dyDescent="0.35">
      <c r="A652">
        <v>32</v>
      </c>
      <c r="B652" t="s">
        <v>695</v>
      </c>
      <c r="C652">
        <v>3201</v>
      </c>
      <c r="D652" t="s">
        <v>696</v>
      </c>
      <c r="E652">
        <v>3201007</v>
      </c>
      <c r="F652" t="s">
        <v>697</v>
      </c>
      <c r="G652" t="s">
        <v>98</v>
      </c>
      <c r="H652" t="s">
        <v>1</v>
      </c>
      <c r="I652" t="s">
        <v>2</v>
      </c>
      <c r="J652" t="s">
        <v>3</v>
      </c>
      <c r="K652" t="s">
        <v>99</v>
      </c>
      <c r="L652" s="1">
        <v>17512321.120000001</v>
      </c>
      <c r="M652">
        <v>0</v>
      </c>
      <c r="N652">
        <v>0</v>
      </c>
      <c r="O652">
        <v>0</v>
      </c>
      <c r="P652">
        <v>0</v>
      </c>
      <c r="Q652">
        <v>0</v>
      </c>
      <c r="R652" s="1">
        <v>17512321.120000001</v>
      </c>
      <c r="S652" s="1">
        <v>3365600</v>
      </c>
      <c r="T652" s="1">
        <v>3365600</v>
      </c>
      <c r="U652" s="1">
        <v>3365600</v>
      </c>
      <c r="V652" s="1">
        <v>3365600</v>
      </c>
      <c r="W652" s="1">
        <v>14146721.119999999</v>
      </c>
    </row>
    <row r="653" spans="1:23" x14ac:dyDescent="0.35">
      <c r="A653">
        <v>32</v>
      </c>
      <c r="B653" t="s">
        <v>695</v>
      </c>
      <c r="C653">
        <v>3201</v>
      </c>
      <c r="D653" t="s">
        <v>696</v>
      </c>
      <c r="E653">
        <v>3201007</v>
      </c>
      <c r="F653" t="s">
        <v>697</v>
      </c>
      <c r="G653" t="s">
        <v>708</v>
      </c>
      <c r="H653">
        <v>32</v>
      </c>
      <c r="I653" t="s">
        <v>62</v>
      </c>
      <c r="J653">
        <v>224</v>
      </c>
      <c r="K653" t="s">
        <v>709</v>
      </c>
      <c r="L653" s="1">
        <v>17512321.120000001</v>
      </c>
      <c r="M653">
        <v>0</v>
      </c>
      <c r="N653">
        <v>0</v>
      </c>
      <c r="O653">
        <v>0</v>
      </c>
      <c r="P653">
        <v>0</v>
      </c>
      <c r="Q653">
        <v>0</v>
      </c>
      <c r="R653" s="1">
        <v>17512321.120000001</v>
      </c>
      <c r="S653" s="1">
        <v>3365600</v>
      </c>
      <c r="T653" s="1">
        <v>3365600</v>
      </c>
      <c r="U653" s="1">
        <v>3365600</v>
      </c>
      <c r="V653" s="1">
        <v>3365600</v>
      </c>
      <c r="W653" s="1">
        <v>14146721.119999999</v>
      </c>
    </row>
    <row r="654" spans="1:23" x14ac:dyDescent="0.35">
      <c r="A654">
        <v>32</v>
      </c>
      <c r="B654" t="s">
        <v>695</v>
      </c>
      <c r="C654">
        <v>3201</v>
      </c>
      <c r="D654" t="s">
        <v>696</v>
      </c>
      <c r="E654">
        <v>3201007</v>
      </c>
      <c r="F654" t="s">
        <v>697</v>
      </c>
      <c r="G654" t="s">
        <v>103</v>
      </c>
      <c r="H654" t="s">
        <v>1</v>
      </c>
      <c r="I654" t="s">
        <v>2</v>
      </c>
      <c r="J654" t="s">
        <v>3</v>
      </c>
      <c r="K654" t="s">
        <v>104</v>
      </c>
      <c r="L654" s="1">
        <v>12404560.789999999</v>
      </c>
      <c r="M654">
        <v>0</v>
      </c>
      <c r="N654">
        <v>0</v>
      </c>
      <c r="O654">
        <v>0</v>
      </c>
      <c r="P654">
        <v>0</v>
      </c>
      <c r="Q654">
        <v>0</v>
      </c>
      <c r="R654" s="1">
        <v>12404560.789999999</v>
      </c>
      <c r="S654" s="1">
        <v>2383500</v>
      </c>
      <c r="T654" s="1">
        <v>2383500</v>
      </c>
      <c r="U654" s="1">
        <v>2383500</v>
      </c>
      <c r="V654" s="1">
        <v>2383500</v>
      </c>
      <c r="W654" s="1">
        <v>10021060.789999999</v>
      </c>
    </row>
    <row r="655" spans="1:23" x14ac:dyDescent="0.35">
      <c r="A655">
        <v>32</v>
      </c>
      <c r="B655" t="s">
        <v>695</v>
      </c>
      <c r="C655">
        <v>3201</v>
      </c>
      <c r="D655" t="s">
        <v>696</v>
      </c>
      <c r="E655">
        <v>3201007</v>
      </c>
      <c r="F655" t="s">
        <v>697</v>
      </c>
      <c r="G655" t="s">
        <v>710</v>
      </c>
      <c r="H655">
        <v>32</v>
      </c>
      <c r="I655" t="s">
        <v>62</v>
      </c>
      <c r="J655">
        <v>234</v>
      </c>
      <c r="K655" t="s">
        <v>711</v>
      </c>
      <c r="L655" s="1">
        <v>12404560.789999999</v>
      </c>
      <c r="M655">
        <v>0</v>
      </c>
      <c r="N655">
        <v>0</v>
      </c>
      <c r="O655">
        <v>0</v>
      </c>
      <c r="P655">
        <v>0</v>
      </c>
      <c r="Q655">
        <v>0</v>
      </c>
      <c r="R655" s="1">
        <v>12404560.789999999</v>
      </c>
      <c r="S655" s="1">
        <v>2383500</v>
      </c>
      <c r="T655" s="1">
        <v>2383500</v>
      </c>
      <c r="U655" s="1">
        <v>2383500</v>
      </c>
      <c r="V655" s="1">
        <v>2383500</v>
      </c>
      <c r="W655" s="1">
        <v>10021060.789999999</v>
      </c>
    </row>
    <row r="656" spans="1:23" x14ac:dyDescent="0.35">
      <c r="A656">
        <v>32</v>
      </c>
      <c r="B656" t="s">
        <v>695</v>
      </c>
      <c r="C656">
        <v>3201</v>
      </c>
      <c r="D656" t="s">
        <v>696</v>
      </c>
      <c r="E656">
        <v>3201007</v>
      </c>
      <c r="F656" t="s">
        <v>697</v>
      </c>
      <c r="G656" t="s">
        <v>108</v>
      </c>
      <c r="H656" t="s">
        <v>1</v>
      </c>
      <c r="I656" t="s">
        <v>2</v>
      </c>
      <c r="J656" t="s">
        <v>3</v>
      </c>
      <c r="K656" t="s">
        <v>109</v>
      </c>
      <c r="L656" s="1">
        <v>16298862.720000001</v>
      </c>
      <c r="M656">
        <v>0</v>
      </c>
      <c r="N656">
        <v>0</v>
      </c>
      <c r="O656">
        <v>0</v>
      </c>
      <c r="P656">
        <v>0</v>
      </c>
      <c r="Q656">
        <v>0</v>
      </c>
      <c r="R656" s="1">
        <v>16298862.720000001</v>
      </c>
      <c r="S656" s="1">
        <v>75547</v>
      </c>
      <c r="T656" s="1">
        <v>75547</v>
      </c>
      <c r="U656" s="1">
        <v>75547</v>
      </c>
      <c r="V656" s="1">
        <v>75547</v>
      </c>
      <c r="W656" s="1">
        <v>16223315.720000001</v>
      </c>
    </row>
    <row r="657" spans="1:23" x14ac:dyDescent="0.35">
      <c r="A657">
        <v>32</v>
      </c>
      <c r="B657" t="s">
        <v>695</v>
      </c>
      <c r="C657">
        <v>3201</v>
      </c>
      <c r="D657" t="s">
        <v>696</v>
      </c>
      <c r="E657">
        <v>3201007</v>
      </c>
      <c r="F657" t="s">
        <v>697</v>
      </c>
      <c r="G657" t="s">
        <v>712</v>
      </c>
      <c r="H657">
        <v>32</v>
      </c>
      <c r="I657" t="s">
        <v>62</v>
      </c>
      <c r="J657">
        <v>246</v>
      </c>
      <c r="K657" t="s">
        <v>713</v>
      </c>
      <c r="L657" s="1">
        <v>14552556</v>
      </c>
      <c r="M657">
        <v>0</v>
      </c>
      <c r="N657">
        <v>0</v>
      </c>
      <c r="O657">
        <v>0</v>
      </c>
      <c r="P657">
        <v>0</v>
      </c>
      <c r="Q657">
        <v>0</v>
      </c>
      <c r="R657" s="1">
        <v>14552556</v>
      </c>
      <c r="S657" s="1">
        <v>75346</v>
      </c>
      <c r="T657" s="1">
        <v>75346</v>
      </c>
      <c r="U657" s="1">
        <v>75346</v>
      </c>
      <c r="V657" s="1">
        <v>75346</v>
      </c>
      <c r="W657" s="1">
        <v>14477210</v>
      </c>
    </row>
    <row r="658" spans="1:23" x14ac:dyDescent="0.35">
      <c r="A658">
        <v>32</v>
      </c>
      <c r="B658" t="s">
        <v>695</v>
      </c>
      <c r="C658">
        <v>3201</v>
      </c>
      <c r="D658" t="s">
        <v>696</v>
      </c>
      <c r="E658">
        <v>3201007</v>
      </c>
      <c r="F658" t="s">
        <v>697</v>
      </c>
      <c r="G658" t="s">
        <v>714</v>
      </c>
      <c r="H658">
        <v>32</v>
      </c>
      <c r="I658" t="s">
        <v>62</v>
      </c>
      <c r="J658">
        <v>247</v>
      </c>
      <c r="K658" t="s">
        <v>715</v>
      </c>
      <c r="L658" s="1">
        <v>1746306.72</v>
      </c>
      <c r="M658">
        <v>0</v>
      </c>
      <c r="N658">
        <v>0</v>
      </c>
      <c r="O658">
        <v>0</v>
      </c>
      <c r="P658">
        <v>0</v>
      </c>
      <c r="Q658">
        <v>0</v>
      </c>
      <c r="R658" s="1">
        <v>1746306.72</v>
      </c>
      <c r="S658">
        <v>201</v>
      </c>
      <c r="T658">
        <v>201</v>
      </c>
      <c r="U658">
        <v>201</v>
      </c>
      <c r="V658">
        <v>201</v>
      </c>
      <c r="W658" s="1">
        <v>1746105.72</v>
      </c>
    </row>
    <row r="659" spans="1:23" x14ac:dyDescent="0.35">
      <c r="A659">
        <v>32</v>
      </c>
      <c r="B659" t="s">
        <v>695</v>
      </c>
      <c r="C659">
        <v>3201</v>
      </c>
      <c r="D659" t="s">
        <v>696</v>
      </c>
      <c r="E659">
        <v>3201007</v>
      </c>
      <c r="F659" t="s">
        <v>697</v>
      </c>
      <c r="G659" t="s">
        <v>116</v>
      </c>
      <c r="H659" t="s">
        <v>1</v>
      </c>
      <c r="I659" t="s">
        <v>2</v>
      </c>
      <c r="J659" t="s">
        <v>3</v>
      </c>
      <c r="K659" t="s">
        <v>117</v>
      </c>
      <c r="L659" s="1">
        <v>5837440.3700000001</v>
      </c>
      <c r="M659">
        <v>0</v>
      </c>
      <c r="N659">
        <v>0</v>
      </c>
      <c r="O659">
        <v>0</v>
      </c>
      <c r="P659">
        <v>0</v>
      </c>
      <c r="Q659">
        <v>0</v>
      </c>
      <c r="R659" s="1">
        <v>5837440.3700000001</v>
      </c>
      <c r="S659" s="1">
        <v>677900</v>
      </c>
      <c r="T659" s="1">
        <v>677900</v>
      </c>
      <c r="U659" s="1">
        <v>677900</v>
      </c>
      <c r="V659" s="1">
        <v>677900</v>
      </c>
      <c r="W659" s="1">
        <v>5159540.37</v>
      </c>
    </row>
    <row r="660" spans="1:23" x14ac:dyDescent="0.35">
      <c r="A660">
        <v>32</v>
      </c>
      <c r="B660" t="s">
        <v>695</v>
      </c>
      <c r="C660">
        <v>3201</v>
      </c>
      <c r="D660" t="s">
        <v>696</v>
      </c>
      <c r="E660">
        <v>3201007</v>
      </c>
      <c r="F660" t="s">
        <v>697</v>
      </c>
      <c r="G660" t="s">
        <v>716</v>
      </c>
      <c r="H660">
        <v>32</v>
      </c>
      <c r="I660" t="s">
        <v>62</v>
      </c>
      <c r="J660">
        <v>256</v>
      </c>
      <c r="K660" t="s">
        <v>717</v>
      </c>
      <c r="L660" s="1">
        <v>5837440.3700000001</v>
      </c>
      <c r="M660">
        <v>0</v>
      </c>
      <c r="N660">
        <v>0</v>
      </c>
      <c r="O660">
        <v>0</v>
      </c>
      <c r="P660">
        <v>0</v>
      </c>
      <c r="Q660">
        <v>0</v>
      </c>
      <c r="R660" s="1">
        <v>5837440.3700000001</v>
      </c>
      <c r="S660" s="1">
        <v>677900</v>
      </c>
      <c r="T660" s="1">
        <v>677900</v>
      </c>
      <c r="U660" s="1">
        <v>677900</v>
      </c>
      <c r="V660" s="1">
        <v>677900</v>
      </c>
      <c r="W660" s="1">
        <v>5159540.37</v>
      </c>
    </row>
    <row r="661" spans="1:23" x14ac:dyDescent="0.35">
      <c r="A661">
        <v>32</v>
      </c>
      <c r="B661" t="s">
        <v>695</v>
      </c>
      <c r="C661">
        <v>3201</v>
      </c>
      <c r="D661" t="s">
        <v>696</v>
      </c>
      <c r="E661">
        <v>3201007</v>
      </c>
      <c r="F661" t="s">
        <v>697</v>
      </c>
      <c r="G661" t="s">
        <v>121</v>
      </c>
      <c r="H661" t="s">
        <v>1</v>
      </c>
      <c r="I661" t="s">
        <v>2</v>
      </c>
      <c r="J661" t="s">
        <v>3</v>
      </c>
      <c r="K661" t="s">
        <v>122</v>
      </c>
      <c r="L661" s="1">
        <v>761785.97</v>
      </c>
      <c r="M661">
        <v>0</v>
      </c>
      <c r="N661">
        <v>0</v>
      </c>
      <c r="O661">
        <v>0</v>
      </c>
      <c r="P661">
        <v>0</v>
      </c>
      <c r="Q661">
        <v>0</v>
      </c>
      <c r="R661" s="1">
        <v>761785.97</v>
      </c>
      <c r="S661" s="1">
        <v>88900</v>
      </c>
      <c r="T661" s="1">
        <v>88900</v>
      </c>
      <c r="U661" s="1">
        <v>88900</v>
      </c>
      <c r="V661" s="1">
        <v>88900</v>
      </c>
      <c r="W661" s="1">
        <v>672885.97</v>
      </c>
    </row>
    <row r="662" spans="1:23" x14ac:dyDescent="0.35">
      <c r="A662">
        <v>32</v>
      </c>
      <c r="B662" t="s">
        <v>695</v>
      </c>
      <c r="C662">
        <v>3201</v>
      </c>
      <c r="D662" t="s">
        <v>696</v>
      </c>
      <c r="E662">
        <v>3201007</v>
      </c>
      <c r="F662" t="s">
        <v>697</v>
      </c>
      <c r="G662" t="s">
        <v>718</v>
      </c>
      <c r="H662">
        <v>32</v>
      </c>
      <c r="I662" t="s">
        <v>62</v>
      </c>
      <c r="J662">
        <v>263</v>
      </c>
      <c r="K662" t="s">
        <v>719</v>
      </c>
      <c r="L662" s="1">
        <v>761785.97</v>
      </c>
      <c r="M662">
        <v>0</v>
      </c>
      <c r="N662">
        <v>0</v>
      </c>
      <c r="O662">
        <v>0</v>
      </c>
      <c r="P662">
        <v>0</v>
      </c>
      <c r="Q662">
        <v>0</v>
      </c>
      <c r="R662" s="1">
        <v>761785.97</v>
      </c>
      <c r="S662" s="1">
        <v>88900</v>
      </c>
      <c r="T662" s="1">
        <v>88900</v>
      </c>
      <c r="U662" s="1">
        <v>88900</v>
      </c>
      <c r="V662" s="1">
        <v>88900</v>
      </c>
      <c r="W662" s="1">
        <v>672885.97</v>
      </c>
    </row>
    <row r="663" spans="1:23" x14ac:dyDescent="0.35">
      <c r="A663">
        <v>32</v>
      </c>
      <c r="B663" t="s">
        <v>695</v>
      </c>
      <c r="C663">
        <v>3201</v>
      </c>
      <c r="D663" t="s">
        <v>696</v>
      </c>
      <c r="E663">
        <v>3201007</v>
      </c>
      <c r="F663" t="s">
        <v>697</v>
      </c>
      <c r="G663" t="s">
        <v>126</v>
      </c>
      <c r="H663" t="s">
        <v>1</v>
      </c>
      <c r="I663" t="s">
        <v>2</v>
      </c>
      <c r="J663" t="s">
        <v>3</v>
      </c>
      <c r="K663" t="s">
        <v>127</v>
      </c>
      <c r="L663" s="1">
        <v>4378080.28</v>
      </c>
      <c r="M663">
        <v>0</v>
      </c>
      <c r="N663">
        <v>0</v>
      </c>
      <c r="O663">
        <v>0</v>
      </c>
      <c r="P663">
        <v>0</v>
      </c>
      <c r="Q663">
        <v>0</v>
      </c>
      <c r="R663" s="1">
        <v>4378080.28</v>
      </c>
      <c r="S663" s="1">
        <v>508500</v>
      </c>
      <c r="T663" s="1">
        <v>508500</v>
      </c>
      <c r="U663" s="1">
        <v>508500</v>
      </c>
      <c r="V663" s="1">
        <v>508500</v>
      </c>
      <c r="W663" s="1">
        <v>3869580.28</v>
      </c>
    </row>
    <row r="664" spans="1:23" x14ac:dyDescent="0.35">
      <c r="A664">
        <v>32</v>
      </c>
      <c r="B664" t="s">
        <v>695</v>
      </c>
      <c r="C664">
        <v>3201</v>
      </c>
      <c r="D664" t="s">
        <v>696</v>
      </c>
      <c r="E664">
        <v>3201007</v>
      </c>
      <c r="F664" t="s">
        <v>697</v>
      </c>
      <c r="G664" t="s">
        <v>720</v>
      </c>
      <c r="H664">
        <v>32</v>
      </c>
      <c r="I664" t="s">
        <v>62</v>
      </c>
      <c r="J664">
        <v>271</v>
      </c>
      <c r="K664" t="s">
        <v>721</v>
      </c>
      <c r="L664" s="1">
        <v>4378080.28</v>
      </c>
      <c r="M664">
        <v>0</v>
      </c>
      <c r="N664">
        <v>0</v>
      </c>
      <c r="O664">
        <v>0</v>
      </c>
      <c r="P664">
        <v>0</v>
      </c>
      <c r="Q664">
        <v>0</v>
      </c>
      <c r="R664" s="1">
        <v>4378080.28</v>
      </c>
      <c r="S664" s="1">
        <v>508500</v>
      </c>
      <c r="T664" s="1">
        <v>508500</v>
      </c>
      <c r="U664" s="1">
        <v>508500</v>
      </c>
      <c r="V664" s="1">
        <v>508500</v>
      </c>
      <c r="W664" s="1">
        <v>3869580.28</v>
      </c>
    </row>
    <row r="665" spans="1:23" x14ac:dyDescent="0.35">
      <c r="A665">
        <v>32</v>
      </c>
      <c r="B665" t="s">
        <v>695</v>
      </c>
      <c r="C665">
        <v>3201</v>
      </c>
      <c r="D665" t="s">
        <v>696</v>
      </c>
      <c r="E665">
        <v>3201007</v>
      </c>
      <c r="F665" t="s">
        <v>697</v>
      </c>
      <c r="G665" t="s">
        <v>131</v>
      </c>
      <c r="H665" t="s">
        <v>1</v>
      </c>
      <c r="I665" t="s">
        <v>2</v>
      </c>
      <c r="J665" t="s">
        <v>3</v>
      </c>
      <c r="K665" t="s">
        <v>132</v>
      </c>
      <c r="L665" s="1">
        <v>729680.05</v>
      </c>
      <c r="M665">
        <v>0</v>
      </c>
      <c r="N665">
        <v>0</v>
      </c>
      <c r="O665">
        <v>0</v>
      </c>
      <c r="P665">
        <v>0</v>
      </c>
      <c r="Q665">
        <v>0</v>
      </c>
      <c r="R665" s="1">
        <v>729680.05</v>
      </c>
      <c r="S665" s="1">
        <v>85200</v>
      </c>
      <c r="T665" s="1">
        <v>85200</v>
      </c>
      <c r="U665" s="1">
        <v>85200</v>
      </c>
      <c r="V665" s="1">
        <v>85200</v>
      </c>
      <c r="W665" s="1">
        <v>644480.05000000005</v>
      </c>
    </row>
    <row r="666" spans="1:23" x14ac:dyDescent="0.35">
      <c r="A666">
        <v>32</v>
      </c>
      <c r="B666" t="s">
        <v>695</v>
      </c>
      <c r="C666">
        <v>3201</v>
      </c>
      <c r="D666" t="s">
        <v>696</v>
      </c>
      <c r="E666">
        <v>3201007</v>
      </c>
      <c r="F666" t="s">
        <v>697</v>
      </c>
      <c r="G666" t="s">
        <v>722</v>
      </c>
      <c r="H666">
        <v>32</v>
      </c>
      <c r="I666" t="s">
        <v>62</v>
      </c>
      <c r="J666">
        <v>279</v>
      </c>
      <c r="K666" t="s">
        <v>723</v>
      </c>
      <c r="L666" s="1">
        <v>729680.05</v>
      </c>
      <c r="M666">
        <v>0</v>
      </c>
      <c r="N666">
        <v>0</v>
      </c>
      <c r="O666">
        <v>0</v>
      </c>
      <c r="P666">
        <v>0</v>
      </c>
      <c r="Q666">
        <v>0</v>
      </c>
      <c r="R666" s="1">
        <v>729680.05</v>
      </c>
      <c r="S666" s="1">
        <v>85200</v>
      </c>
      <c r="T666" s="1">
        <v>85200</v>
      </c>
      <c r="U666" s="1">
        <v>85200</v>
      </c>
      <c r="V666" s="1">
        <v>85200</v>
      </c>
      <c r="W666" s="1">
        <v>644480.05000000005</v>
      </c>
    </row>
    <row r="667" spans="1:23" x14ac:dyDescent="0.35">
      <c r="A667">
        <v>32</v>
      </c>
      <c r="B667" t="s">
        <v>695</v>
      </c>
      <c r="C667">
        <v>3201</v>
      </c>
      <c r="D667" t="s">
        <v>696</v>
      </c>
      <c r="E667">
        <v>3201007</v>
      </c>
      <c r="F667" t="s">
        <v>697</v>
      </c>
      <c r="G667" t="s">
        <v>136</v>
      </c>
      <c r="H667" t="s">
        <v>1</v>
      </c>
      <c r="I667" t="s">
        <v>2</v>
      </c>
      <c r="J667" t="s">
        <v>3</v>
      </c>
      <c r="K667" t="s">
        <v>137</v>
      </c>
      <c r="L667" s="1">
        <v>729680.05</v>
      </c>
      <c r="M667">
        <v>0</v>
      </c>
      <c r="N667">
        <v>0</v>
      </c>
      <c r="O667">
        <v>0</v>
      </c>
      <c r="P667">
        <v>0</v>
      </c>
      <c r="Q667">
        <v>0</v>
      </c>
      <c r="R667" s="1">
        <v>729680.05</v>
      </c>
      <c r="S667" s="1">
        <v>85200</v>
      </c>
      <c r="T667" s="1">
        <v>85200</v>
      </c>
      <c r="U667" s="1">
        <v>85200</v>
      </c>
      <c r="V667" s="1">
        <v>85200</v>
      </c>
      <c r="W667" s="1">
        <v>644480.05000000005</v>
      </c>
    </row>
    <row r="668" spans="1:23" x14ac:dyDescent="0.35">
      <c r="A668">
        <v>32</v>
      </c>
      <c r="B668" t="s">
        <v>695</v>
      </c>
      <c r="C668">
        <v>3201</v>
      </c>
      <c r="D668" t="s">
        <v>696</v>
      </c>
      <c r="E668">
        <v>3201007</v>
      </c>
      <c r="F668" t="s">
        <v>697</v>
      </c>
      <c r="G668" t="s">
        <v>724</v>
      </c>
      <c r="H668">
        <v>32</v>
      </c>
      <c r="I668" t="s">
        <v>62</v>
      </c>
      <c r="J668">
        <v>287</v>
      </c>
      <c r="K668" t="s">
        <v>725</v>
      </c>
      <c r="L668" s="1">
        <v>729680.05</v>
      </c>
      <c r="M668">
        <v>0</v>
      </c>
      <c r="N668">
        <v>0</v>
      </c>
      <c r="O668">
        <v>0</v>
      </c>
      <c r="P668">
        <v>0</v>
      </c>
      <c r="Q668">
        <v>0</v>
      </c>
      <c r="R668" s="1">
        <v>729680.05</v>
      </c>
      <c r="S668" s="1">
        <v>85200</v>
      </c>
      <c r="T668" s="1">
        <v>85200</v>
      </c>
      <c r="U668" s="1">
        <v>85200</v>
      </c>
      <c r="V668" s="1">
        <v>85200</v>
      </c>
      <c r="W668" s="1">
        <v>644480.05000000005</v>
      </c>
    </row>
    <row r="669" spans="1:23" x14ac:dyDescent="0.35">
      <c r="A669">
        <v>32</v>
      </c>
      <c r="B669" t="s">
        <v>695</v>
      </c>
      <c r="C669">
        <v>3201</v>
      </c>
      <c r="D669" t="s">
        <v>696</v>
      </c>
      <c r="E669">
        <v>3201007</v>
      </c>
      <c r="F669" t="s">
        <v>697</v>
      </c>
      <c r="G669" t="s">
        <v>141</v>
      </c>
      <c r="H669" t="s">
        <v>1</v>
      </c>
      <c r="I669" t="s">
        <v>2</v>
      </c>
      <c r="J669" t="s">
        <v>3</v>
      </c>
      <c r="K669" t="s">
        <v>142</v>
      </c>
      <c r="L669" s="1">
        <v>1459360.09</v>
      </c>
      <c r="M669">
        <v>0</v>
      </c>
      <c r="N669">
        <v>0</v>
      </c>
      <c r="O669">
        <v>0</v>
      </c>
      <c r="P669">
        <v>0</v>
      </c>
      <c r="Q669">
        <v>0</v>
      </c>
      <c r="R669" s="1">
        <v>1459360.09</v>
      </c>
      <c r="S669" s="1">
        <v>169800</v>
      </c>
      <c r="T669" s="1">
        <v>169800</v>
      </c>
      <c r="U669" s="1">
        <v>169800</v>
      </c>
      <c r="V669" s="1">
        <v>169800</v>
      </c>
      <c r="W669" s="1">
        <v>1289560.0900000001</v>
      </c>
    </row>
    <row r="670" spans="1:23" x14ac:dyDescent="0.35">
      <c r="A670">
        <v>32</v>
      </c>
      <c r="B670" t="s">
        <v>695</v>
      </c>
      <c r="C670">
        <v>3201</v>
      </c>
      <c r="D670" t="s">
        <v>696</v>
      </c>
      <c r="E670">
        <v>3201007</v>
      </c>
      <c r="F670" t="s">
        <v>697</v>
      </c>
      <c r="G670" t="s">
        <v>726</v>
      </c>
      <c r="H670">
        <v>32</v>
      </c>
      <c r="I670" t="s">
        <v>62</v>
      </c>
      <c r="J670">
        <v>294</v>
      </c>
      <c r="K670" t="s">
        <v>727</v>
      </c>
      <c r="L670" s="1">
        <v>1459360.09</v>
      </c>
      <c r="M670">
        <v>0</v>
      </c>
      <c r="N670">
        <v>0</v>
      </c>
      <c r="O670">
        <v>0</v>
      </c>
      <c r="P670">
        <v>0</v>
      </c>
      <c r="Q670">
        <v>0</v>
      </c>
      <c r="R670" s="1">
        <v>1459360.09</v>
      </c>
      <c r="S670" s="1">
        <v>169800</v>
      </c>
      <c r="T670" s="1">
        <v>169800</v>
      </c>
      <c r="U670" s="1">
        <v>169800</v>
      </c>
      <c r="V670" s="1">
        <v>169800</v>
      </c>
      <c r="W670" s="1">
        <v>1289560.0900000001</v>
      </c>
    </row>
    <row r="671" spans="1:23" x14ac:dyDescent="0.35">
      <c r="A671">
        <v>32</v>
      </c>
      <c r="B671" t="s">
        <v>695</v>
      </c>
      <c r="C671">
        <v>3201</v>
      </c>
      <c r="D671" t="s">
        <v>696</v>
      </c>
      <c r="E671">
        <v>3201007</v>
      </c>
      <c r="F671" t="s">
        <v>697</v>
      </c>
      <c r="G671" t="s">
        <v>146</v>
      </c>
      <c r="H671" t="s">
        <v>1</v>
      </c>
      <c r="I671" t="s">
        <v>2</v>
      </c>
      <c r="J671" t="s">
        <v>3</v>
      </c>
      <c r="K671" t="s">
        <v>147</v>
      </c>
      <c r="L671" s="1">
        <v>10539822.9</v>
      </c>
      <c r="M671">
        <v>0</v>
      </c>
      <c r="N671">
        <v>0</v>
      </c>
      <c r="O671">
        <v>0</v>
      </c>
      <c r="P671">
        <v>0</v>
      </c>
      <c r="Q671">
        <v>0</v>
      </c>
      <c r="R671" s="1">
        <v>10539822.9</v>
      </c>
      <c r="S671" s="1">
        <v>566276</v>
      </c>
      <c r="T671" s="1">
        <v>566276</v>
      </c>
      <c r="U671" s="1">
        <v>566276</v>
      </c>
      <c r="V671" s="1">
        <v>566276</v>
      </c>
      <c r="W671" s="1">
        <v>9973546.9000000004</v>
      </c>
    </row>
    <row r="672" spans="1:23" x14ac:dyDescent="0.35">
      <c r="A672">
        <v>32</v>
      </c>
      <c r="B672" t="s">
        <v>695</v>
      </c>
      <c r="C672">
        <v>3201</v>
      </c>
      <c r="D672" t="s">
        <v>696</v>
      </c>
      <c r="E672">
        <v>3201007</v>
      </c>
      <c r="F672" t="s">
        <v>697</v>
      </c>
      <c r="G672" t="s">
        <v>148</v>
      </c>
      <c r="H672" t="s">
        <v>1</v>
      </c>
      <c r="I672" t="s">
        <v>2</v>
      </c>
      <c r="J672" t="s">
        <v>3</v>
      </c>
      <c r="K672" t="s">
        <v>85</v>
      </c>
      <c r="L672" s="1">
        <v>10539822.9</v>
      </c>
      <c r="M672">
        <v>0</v>
      </c>
      <c r="N672">
        <v>0</v>
      </c>
      <c r="O672">
        <v>0</v>
      </c>
      <c r="P672">
        <v>0</v>
      </c>
      <c r="Q672">
        <v>0</v>
      </c>
      <c r="R672" s="1">
        <v>10539822.9</v>
      </c>
      <c r="S672" s="1">
        <v>566276</v>
      </c>
      <c r="T672" s="1">
        <v>566276</v>
      </c>
      <c r="U672" s="1">
        <v>566276</v>
      </c>
      <c r="V672" s="1">
        <v>566276</v>
      </c>
      <c r="W672" s="1">
        <v>9973546.9000000004</v>
      </c>
    </row>
    <row r="673" spans="1:23" x14ac:dyDescent="0.35">
      <c r="A673">
        <v>32</v>
      </c>
      <c r="B673" t="s">
        <v>695</v>
      </c>
      <c r="C673">
        <v>3201</v>
      </c>
      <c r="D673" t="s">
        <v>696</v>
      </c>
      <c r="E673">
        <v>3201007</v>
      </c>
      <c r="F673" t="s">
        <v>697</v>
      </c>
      <c r="G673" t="s">
        <v>149</v>
      </c>
      <c r="H673" t="s">
        <v>1</v>
      </c>
      <c r="I673" t="s">
        <v>2</v>
      </c>
      <c r="J673" t="s">
        <v>3</v>
      </c>
      <c r="K673" t="s">
        <v>150</v>
      </c>
      <c r="L673" s="1">
        <v>9729067.2899999991</v>
      </c>
      <c r="M673">
        <v>0</v>
      </c>
      <c r="N673">
        <v>0</v>
      </c>
      <c r="O673">
        <v>0</v>
      </c>
      <c r="P673">
        <v>0</v>
      </c>
      <c r="Q673">
        <v>0</v>
      </c>
      <c r="R673" s="1">
        <v>9729067.2899999991</v>
      </c>
      <c r="S673" s="1">
        <v>307593</v>
      </c>
      <c r="T673" s="1">
        <v>307593</v>
      </c>
      <c r="U673" s="1">
        <v>307593</v>
      </c>
      <c r="V673" s="1">
        <v>307593</v>
      </c>
      <c r="W673" s="1">
        <v>9421474.2899999991</v>
      </c>
    </row>
    <row r="674" spans="1:23" x14ac:dyDescent="0.35">
      <c r="A674">
        <v>32</v>
      </c>
      <c r="B674" t="s">
        <v>695</v>
      </c>
      <c r="C674">
        <v>3201</v>
      </c>
      <c r="D674" t="s">
        <v>696</v>
      </c>
      <c r="E674">
        <v>3201007</v>
      </c>
      <c r="F674" t="s">
        <v>697</v>
      </c>
      <c r="G674" t="s">
        <v>728</v>
      </c>
      <c r="H674">
        <v>32</v>
      </c>
      <c r="I674" t="s">
        <v>62</v>
      </c>
      <c r="J674">
        <v>302</v>
      </c>
      <c r="K674" t="s">
        <v>729</v>
      </c>
      <c r="L674" s="1">
        <v>9729067.2899999991</v>
      </c>
      <c r="M674">
        <v>0</v>
      </c>
      <c r="N674">
        <v>0</v>
      </c>
      <c r="O674">
        <v>0</v>
      </c>
      <c r="P674">
        <v>0</v>
      </c>
      <c r="Q674">
        <v>0</v>
      </c>
      <c r="R674" s="1">
        <v>9729067.2899999991</v>
      </c>
      <c r="S674" s="1">
        <v>307593</v>
      </c>
      <c r="T674" s="1">
        <v>307593</v>
      </c>
      <c r="U674" s="1">
        <v>307593</v>
      </c>
      <c r="V674" s="1">
        <v>307593</v>
      </c>
      <c r="W674" s="1">
        <v>9421474.2899999991</v>
      </c>
    </row>
    <row r="675" spans="1:23" x14ac:dyDescent="0.35">
      <c r="A675">
        <v>32</v>
      </c>
      <c r="B675" t="s">
        <v>695</v>
      </c>
      <c r="C675">
        <v>3201</v>
      </c>
      <c r="D675" t="s">
        <v>696</v>
      </c>
      <c r="E675">
        <v>3201007</v>
      </c>
      <c r="F675" t="s">
        <v>697</v>
      </c>
      <c r="G675" t="s">
        <v>154</v>
      </c>
      <c r="H675" t="s">
        <v>1</v>
      </c>
      <c r="I675" t="s">
        <v>2</v>
      </c>
      <c r="J675" t="s">
        <v>3</v>
      </c>
      <c r="K675" t="s">
        <v>155</v>
      </c>
      <c r="L675" s="1">
        <v>810755.61</v>
      </c>
      <c r="M675">
        <v>0</v>
      </c>
      <c r="N675">
        <v>0</v>
      </c>
      <c r="O675">
        <v>0</v>
      </c>
      <c r="P675">
        <v>0</v>
      </c>
      <c r="Q675">
        <v>0</v>
      </c>
      <c r="R675" s="1">
        <v>810755.61</v>
      </c>
      <c r="S675" s="1">
        <v>258683</v>
      </c>
      <c r="T675" s="1">
        <v>258683</v>
      </c>
      <c r="U675" s="1">
        <v>258683</v>
      </c>
      <c r="V675" s="1">
        <v>258683</v>
      </c>
      <c r="W675" s="1">
        <v>552072.61</v>
      </c>
    </row>
    <row r="676" spans="1:23" x14ac:dyDescent="0.35">
      <c r="A676">
        <v>32</v>
      </c>
      <c r="B676" t="s">
        <v>695</v>
      </c>
      <c r="C676">
        <v>3201</v>
      </c>
      <c r="D676" t="s">
        <v>696</v>
      </c>
      <c r="E676">
        <v>3201007</v>
      </c>
      <c r="F676" t="s">
        <v>697</v>
      </c>
      <c r="G676" t="s">
        <v>730</v>
      </c>
      <c r="H676">
        <v>32</v>
      </c>
      <c r="I676" t="s">
        <v>62</v>
      </c>
      <c r="J676">
        <v>308</v>
      </c>
      <c r="K676" t="s">
        <v>731</v>
      </c>
      <c r="L676" s="1">
        <v>810755.61</v>
      </c>
      <c r="M676">
        <v>0</v>
      </c>
      <c r="N676">
        <v>0</v>
      </c>
      <c r="O676">
        <v>0</v>
      </c>
      <c r="P676">
        <v>0</v>
      </c>
      <c r="Q676">
        <v>0</v>
      </c>
      <c r="R676" s="1">
        <v>810755.61</v>
      </c>
      <c r="S676" s="1">
        <v>258683</v>
      </c>
      <c r="T676" s="1">
        <v>258683</v>
      </c>
      <c r="U676" s="1">
        <v>258683</v>
      </c>
      <c r="V676" s="1">
        <v>258683</v>
      </c>
      <c r="W676" s="1">
        <v>552072.61</v>
      </c>
    </row>
    <row r="677" spans="1:23" x14ac:dyDescent="0.35">
      <c r="A677">
        <v>32</v>
      </c>
      <c r="B677" t="s">
        <v>695</v>
      </c>
      <c r="C677">
        <v>3202</v>
      </c>
      <c r="D677" t="s">
        <v>732</v>
      </c>
      <c r="E677">
        <v>3202012</v>
      </c>
      <c r="F677" t="s">
        <v>733</v>
      </c>
      <c r="G677">
        <v>2</v>
      </c>
      <c r="H677" t="s">
        <v>1</v>
      </c>
      <c r="I677" t="s">
        <v>2</v>
      </c>
      <c r="J677" t="s">
        <v>3</v>
      </c>
      <c r="K677" t="s">
        <v>48</v>
      </c>
      <c r="L677" s="1">
        <v>627033133.38999999</v>
      </c>
      <c r="M677" s="1">
        <v>430552611.25999999</v>
      </c>
      <c r="N677">
        <v>0</v>
      </c>
      <c r="O677">
        <v>0</v>
      </c>
      <c r="P677">
        <v>0</v>
      </c>
      <c r="Q677">
        <v>0</v>
      </c>
      <c r="R677" s="1">
        <v>1057585744.65</v>
      </c>
      <c r="S677" s="1">
        <v>496754944</v>
      </c>
      <c r="T677" s="1">
        <v>496754944</v>
      </c>
      <c r="U677" s="1">
        <v>496754944</v>
      </c>
      <c r="V677" s="1">
        <v>496754944</v>
      </c>
      <c r="W677" s="1">
        <v>560830800.64999998</v>
      </c>
    </row>
    <row r="678" spans="1:23" x14ac:dyDescent="0.35">
      <c r="A678">
        <v>32</v>
      </c>
      <c r="B678" t="s">
        <v>695</v>
      </c>
      <c r="C678">
        <v>3202</v>
      </c>
      <c r="D678" t="s">
        <v>732</v>
      </c>
      <c r="E678">
        <v>3202012</v>
      </c>
      <c r="F678" t="s">
        <v>733</v>
      </c>
      <c r="G678" t="s">
        <v>49</v>
      </c>
      <c r="H678" t="s">
        <v>1</v>
      </c>
      <c r="I678" t="s">
        <v>2</v>
      </c>
      <c r="J678" t="s">
        <v>3</v>
      </c>
      <c r="K678" t="s">
        <v>50</v>
      </c>
      <c r="L678" s="1">
        <v>627033133.38999999</v>
      </c>
      <c r="M678" s="1">
        <v>430552611.25999999</v>
      </c>
      <c r="N678">
        <v>0</v>
      </c>
      <c r="O678">
        <v>0</v>
      </c>
      <c r="P678">
        <v>0</v>
      </c>
      <c r="Q678">
        <v>0</v>
      </c>
      <c r="R678" s="1">
        <v>1057585744.65</v>
      </c>
      <c r="S678" s="1">
        <v>496754944</v>
      </c>
      <c r="T678" s="1">
        <v>496754944</v>
      </c>
      <c r="U678" s="1">
        <v>496754944</v>
      </c>
      <c r="V678" s="1">
        <v>496754944</v>
      </c>
      <c r="W678" s="1">
        <v>560830800.64999998</v>
      </c>
    </row>
    <row r="679" spans="1:23" x14ac:dyDescent="0.35">
      <c r="A679">
        <v>32</v>
      </c>
      <c r="B679" t="s">
        <v>695</v>
      </c>
      <c r="C679">
        <v>3202</v>
      </c>
      <c r="D679" t="s">
        <v>732</v>
      </c>
      <c r="E679">
        <v>3202012</v>
      </c>
      <c r="F679" t="s">
        <v>733</v>
      </c>
      <c r="G679" t="s">
        <v>159</v>
      </c>
      <c r="H679" t="s">
        <v>1</v>
      </c>
      <c r="I679" t="s">
        <v>2</v>
      </c>
      <c r="J679" t="s">
        <v>3</v>
      </c>
      <c r="K679" t="s">
        <v>160</v>
      </c>
      <c r="L679" s="1">
        <v>627033133.38999999</v>
      </c>
      <c r="M679" s="1">
        <v>430552611.25999999</v>
      </c>
      <c r="N679">
        <v>0</v>
      </c>
      <c r="O679">
        <v>0</v>
      </c>
      <c r="P679">
        <v>0</v>
      </c>
      <c r="Q679">
        <v>0</v>
      </c>
      <c r="R679" s="1">
        <v>1057585744.65</v>
      </c>
      <c r="S679" s="1">
        <v>496754944</v>
      </c>
      <c r="T679" s="1">
        <v>496754944</v>
      </c>
      <c r="U679" s="1">
        <v>496754944</v>
      </c>
      <c r="V679" s="1">
        <v>496754944</v>
      </c>
      <c r="W679" s="1">
        <v>560830800.64999998</v>
      </c>
    </row>
    <row r="680" spans="1:23" x14ac:dyDescent="0.35">
      <c r="A680">
        <v>32</v>
      </c>
      <c r="B680" t="s">
        <v>695</v>
      </c>
      <c r="C680">
        <v>3202</v>
      </c>
      <c r="D680" t="s">
        <v>732</v>
      </c>
      <c r="E680">
        <v>3202012</v>
      </c>
      <c r="F680" t="s">
        <v>733</v>
      </c>
      <c r="G680" t="s">
        <v>161</v>
      </c>
      <c r="H680" t="s">
        <v>1</v>
      </c>
      <c r="I680" t="s">
        <v>2</v>
      </c>
      <c r="J680" t="s">
        <v>3</v>
      </c>
      <c r="K680" t="s">
        <v>162</v>
      </c>
      <c r="L680" s="1">
        <v>627033133.38999999</v>
      </c>
      <c r="M680" s="1">
        <v>430552611.25999999</v>
      </c>
      <c r="N680">
        <v>0</v>
      </c>
      <c r="O680">
        <v>0</v>
      </c>
      <c r="P680">
        <v>0</v>
      </c>
      <c r="Q680">
        <v>0</v>
      </c>
      <c r="R680" s="1">
        <v>1057585744.65</v>
      </c>
      <c r="S680" s="1">
        <v>496754944</v>
      </c>
      <c r="T680" s="1">
        <v>496754944</v>
      </c>
      <c r="U680" s="1">
        <v>496754944</v>
      </c>
      <c r="V680" s="1">
        <v>496754944</v>
      </c>
      <c r="W680" s="1">
        <v>560830800.64999998</v>
      </c>
    </row>
    <row r="681" spans="1:23" x14ac:dyDescent="0.35">
      <c r="A681">
        <v>32</v>
      </c>
      <c r="B681" t="s">
        <v>695</v>
      </c>
      <c r="C681">
        <v>3202</v>
      </c>
      <c r="D681" t="s">
        <v>732</v>
      </c>
      <c r="E681">
        <v>3202012</v>
      </c>
      <c r="F681" t="s">
        <v>733</v>
      </c>
      <c r="G681" t="s">
        <v>163</v>
      </c>
      <c r="H681" t="s">
        <v>1</v>
      </c>
      <c r="I681" t="s">
        <v>2</v>
      </c>
      <c r="J681" t="s">
        <v>3</v>
      </c>
      <c r="K681" t="s">
        <v>164</v>
      </c>
      <c r="L681" s="1">
        <v>627033133.38999999</v>
      </c>
      <c r="M681" s="1">
        <v>430552611.25999999</v>
      </c>
      <c r="N681">
        <v>0</v>
      </c>
      <c r="O681">
        <v>0</v>
      </c>
      <c r="P681">
        <v>0</v>
      </c>
      <c r="Q681">
        <v>0</v>
      </c>
      <c r="R681" s="1">
        <v>1057585744.65</v>
      </c>
      <c r="S681" s="1">
        <v>496754944</v>
      </c>
      <c r="T681" s="1">
        <v>496754944</v>
      </c>
      <c r="U681" s="1">
        <v>496754944</v>
      </c>
      <c r="V681" s="1">
        <v>496754944</v>
      </c>
      <c r="W681" s="1">
        <v>560830800.64999998</v>
      </c>
    </row>
    <row r="682" spans="1:23" x14ac:dyDescent="0.35">
      <c r="A682">
        <v>32</v>
      </c>
      <c r="B682" t="s">
        <v>695</v>
      </c>
      <c r="C682">
        <v>3202</v>
      </c>
      <c r="D682" t="s">
        <v>732</v>
      </c>
      <c r="E682">
        <v>3202012</v>
      </c>
      <c r="F682" t="s">
        <v>733</v>
      </c>
      <c r="G682" t="s">
        <v>222</v>
      </c>
      <c r="H682" t="s">
        <v>1</v>
      </c>
      <c r="I682" t="s">
        <v>2</v>
      </c>
      <c r="J682" t="s">
        <v>3</v>
      </c>
      <c r="K682" t="s">
        <v>223</v>
      </c>
      <c r="L682" s="1">
        <v>627033133.38999999</v>
      </c>
      <c r="M682" s="1">
        <v>430552611.25999999</v>
      </c>
      <c r="N682">
        <v>0</v>
      </c>
      <c r="O682">
        <v>0</v>
      </c>
      <c r="P682">
        <v>0</v>
      </c>
      <c r="Q682">
        <v>0</v>
      </c>
      <c r="R682" s="1">
        <v>1057585744.65</v>
      </c>
      <c r="S682" s="1">
        <v>496754944</v>
      </c>
      <c r="T682" s="1">
        <v>496754944</v>
      </c>
      <c r="U682" s="1">
        <v>496754944</v>
      </c>
      <c r="V682" s="1">
        <v>496754944</v>
      </c>
      <c r="W682" s="1">
        <v>560830800.64999998</v>
      </c>
    </row>
    <row r="683" spans="1:23" x14ac:dyDescent="0.35">
      <c r="A683">
        <v>32</v>
      </c>
      <c r="B683" t="s">
        <v>695</v>
      </c>
      <c r="C683">
        <v>3202</v>
      </c>
      <c r="D683" t="s">
        <v>732</v>
      </c>
      <c r="E683">
        <v>3202012</v>
      </c>
      <c r="F683" t="s">
        <v>733</v>
      </c>
      <c r="G683" t="s">
        <v>734</v>
      </c>
      <c r="H683">
        <v>342</v>
      </c>
      <c r="I683" t="s">
        <v>239</v>
      </c>
      <c r="J683">
        <v>561</v>
      </c>
      <c r="K683" t="s">
        <v>735</v>
      </c>
      <c r="L683">
        <v>0</v>
      </c>
      <c r="M683" s="1">
        <v>430552611.25999999</v>
      </c>
      <c r="N683">
        <v>0</v>
      </c>
      <c r="O683">
        <v>0</v>
      </c>
      <c r="P683">
        <v>0</v>
      </c>
      <c r="Q683">
        <v>0</v>
      </c>
      <c r="R683" s="1">
        <v>430552611.25999999</v>
      </c>
      <c r="S683" s="1">
        <v>430552611.25999999</v>
      </c>
      <c r="T683" s="1">
        <v>430552611.25999999</v>
      </c>
      <c r="U683" s="1">
        <v>430552611.25999999</v>
      </c>
      <c r="V683" s="1">
        <v>430552611.25999999</v>
      </c>
      <c r="W683">
        <v>0</v>
      </c>
    </row>
    <row r="684" spans="1:23" x14ac:dyDescent="0.35">
      <c r="A684">
        <v>32</v>
      </c>
      <c r="B684" t="s">
        <v>695</v>
      </c>
      <c r="C684">
        <v>3202</v>
      </c>
      <c r="D684" t="s">
        <v>732</v>
      </c>
      <c r="E684">
        <v>3202012</v>
      </c>
      <c r="F684" t="s">
        <v>733</v>
      </c>
      <c r="G684" t="s">
        <v>736</v>
      </c>
      <c r="H684">
        <v>9</v>
      </c>
      <c r="I684" t="s">
        <v>737</v>
      </c>
      <c r="J684">
        <v>438</v>
      </c>
      <c r="K684" t="s">
        <v>735</v>
      </c>
      <c r="L684" s="1">
        <v>627033133.38999999</v>
      </c>
      <c r="M684">
        <v>0</v>
      </c>
      <c r="N684">
        <v>0</v>
      </c>
      <c r="O684">
        <v>0</v>
      </c>
      <c r="P684">
        <v>0</v>
      </c>
      <c r="Q684">
        <v>0</v>
      </c>
      <c r="R684" s="1">
        <v>627033133.38999999</v>
      </c>
      <c r="S684" s="1">
        <v>66202332.740000002</v>
      </c>
      <c r="T684" s="1">
        <v>66202332.740000002</v>
      </c>
      <c r="U684" s="1">
        <v>66202332.740000002</v>
      </c>
      <c r="V684" s="1">
        <v>66202332.740000002</v>
      </c>
      <c r="W684" s="1">
        <v>560830800.64999998</v>
      </c>
    </row>
    <row r="685" spans="1:23" x14ac:dyDescent="0.35">
      <c r="A685">
        <v>32</v>
      </c>
      <c r="B685" t="s">
        <v>695</v>
      </c>
      <c r="C685">
        <v>3206</v>
      </c>
      <c r="D685" t="s">
        <v>738</v>
      </c>
      <c r="E685">
        <v>3206002</v>
      </c>
      <c r="F685" t="s">
        <v>739</v>
      </c>
      <c r="G685">
        <v>2</v>
      </c>
      <c r="H685" t="s">
        <v>1</v>
      </c>
      <c r="I685" t="s">
        <v>2</v>
      </c>
      <c r="J685" t="s">
        <v>3</v>
      </c>
      <c r="K685" t="s">
        <v>48</v>
      </c>
      <c r="L685">
        <v>0</v>
      </c>
      <c r="M685" s="1">
        <v>5151466.2699999996</v>
      </c>
      <c r="N685">
        <v>0</v>
      </c>
      <c r="O685">
        <v>0</v>
      </c>
      <c r="P685">
        <v>0</v>
      </c>
      <c r="Q685">
        <v>0</v>
      </c>
      <c r="R685" s="1">
        <v>5151466.2699999996</v>
      </c>
      <c r="S685">
        <v>0</v>
      </c>
      <c r="T685">
        <v>0</v>
      </c>
      <c r="U685">
        <v>0</v>
      </c>
      <c r="V685">
        <v>0</v>
      </c>
      <c r="W685" s="1">
        <v>5151466.2699999996</v>
      </c>
    </row>
    <row r="686" spans="1:23" x14ac:dyDescent="0.35">
      <c r="A686">
        <v>32</v>
      </c>
      <c r="B686" t="s">
        <v>695</v>
      </c>
      <c r="C686">
        <v>3206</v>
      </c>
      <c r="D686" t="s">
        <v>738</v>
      </c>
      <c r="E686">
        <v>3206002</v>
      </c>
      <c r="F686" t="s">
        <v>739</v>
      </c>
      <c r="G686" t="s">
        <v>49</v>
      </c>
      <c r="H686" t="s">
        <v>1</v>
      </c>
      <c r="I686" t="s">
        <v>2</v>
      </c>
      <c r="J686" t="s">
        <v>3</v>
      </c>
      <c r="K686" t="s">
        <v>50</v>
      </c>
      <c r="L686">
        <v>0</v>
      </c>
      <c r="M686" s="1">
        <v>5151466.2699999996</v>
      </c>
      <c r="N686">
        <v>0</v>
      </c>
      <c r="O686">
        <v>0</v>
      </c>
      <c r="P686">
        <v>0</v>
      </c>
      <c r="Q686">
        <v>0</v>
      </c>
      <c r="R686" s="1">
        <v>5151466.2699999996</v>
      </c>
      <c r="S686">
        <v>0</v>
      </c>
      <c r="T686">
        <v>0</v>
      </c>
      <c r="U686">
        <v>0</v>
      </c>
      <c r="V686">
        <v>0</v>
      </c>
      <c r="W686" s="1">
        <v>5151466.2699999996</v>
      </c>
    </row>
    <row r="687" spans="1:23" x14ac:dyDescent="0.35">
      <c r="A687">
        <v>32</v>
      </c>
      <c r="B687" t="s">
        <v>695</v>
      </c>
      <c r="C687">
        <v>3206</v>
      </c>
      <c r="D687" t="s">
        <v>738</v>
      </c>
      <c r="E687">
        <v>3206002</v>
      </c>
      <c r="F687" t="s">
        <v>739</v>
      </c>
      <c r="G687" t="s">
        <v>159</v>
      </c>
      <c r="H687" t="s">
        <v>1</v>
      </c>
      <c r="I687" t="s">
        <v>2</v>
      </c>
      <c r="J687" t="s">
        <v>3</v>
      </c>
      <c r="K687" t="s">
        <v>160</v>
      </c>
      <c r="L687">
        <v>0</v>
      </c>
      <c r="M687" s="1">
        <v>5151466.2699999996</v>
      </c>
      <c r="N687">
        <v>0</v>
      </c>
      <c r="O687">
        <v>0</v>
      </c>
      <c r="P687">
        <v>0</v>
      </c>
      <c r="Q687">
        <v>0</v>
      </c>
      <c r="R687" s="1">
        <v>5151466.2699999996</v>
      </c>
      <c r="S687">
        <v>0</v>
      </c>
      <c r="T687">
        <v>0</v>
      </c>
      <c r="U687">
        <v>0</v>
      </c>
      <c r="V687">
        <v>0</v>
      </c>
      <c r="W687" s="1">
        <v>5151466.2699999996</v>
      </c>
    </row>
    <row r="688" spans="1:23" x14ac:dyDescent="0.35">
      <c r="A688">
        <v>32</v>
      </c>
      <c r="B688" t="s">
        <v>695</v>
      </c>
      <c r="C688">
        <v>3206</v>
      </c>
      <c r="D688" t="s">
        <v>738</v>
      </c>
      <c r="E688">
        <v>3206002</v>
      </c>
      <c r="F688" t="s">
        <v>739</v>
      </c>
      <c r="G688" t="s">
        <v>161</v>
      </c>
      <c r="H688" t="s">
        <v>1</v>
      </c>
      <c r="I688" t="s">
        <v>2</v>
      </c>
      <c r="J688" t="s">
        <v>3</v>
      </c>
      <c r="K688" t="s">
        <v>162</v>
      </c>
      <c r="L688">
        <v>0</v>
      </c>
      <c r="M688" s="1">
        <v>5151466.2699999996</v>
      </c>
      <c r="N688">
        <v>0</v>
      </c>
      <c r="O688">
        <v>0</v>
      </c>
      <c r="P688">
        <v>0</v>
      </c>
      <c r="Q688">
        <v>0</v>
      </c>
      <c r="R688" s="1">
        <v>5151466.2699999996</v>
      </c>
      <c r="S688">
        <v>0</v>
      </c>
      <c r="T688">
        <v>0</v>
      </c>
      <c r="U688">
        <v>0</v>
      </c>
      <c r="V688">
        <v>0</v>
      </c>
      <c r="W688" s="1">
        <v>5151466.2699999996</v>
      </c>
    </row>
    <row r="689" spans="1:23" x14ac:dyDescent="0.35">
      <c r="A689">
        <v>32</v>
      </c>
      <c r="B689" t="s">
        <v>695</v>
      </c>
      <c r="C689">
        <v>3206</v>
      </c>
      <c r="D689" t="s">
        <v>738</v>
      </c>
      <c r="E689">
        <v>3206002</v>
      </c>
      <c r="F689" t="s">
        <v>739</v>
      </c>
      <c r="G689" t="s">
        <v>163</v>
      </c>
      <c r="H689" t="s">
        <v>1</v>
      </c>
      <c r="I689" t="s">
        <v>2</v>
      </c>
      <c r="J689" t="s">
        <v>3</v>
      </c>
      <c r="K689" t="s">
        <v>164</v>
      </c>
      <c r="L689">
        <v>0</v>
      </c>
      <c r="M689" s="1">
        <v>5151466.2699999996</v>
      </c>
      <c r="N689">
        <v>0</v>
      </c>
      <c r="O689">
        <v>0</v>
      </c>
      <c r="P689">
        <v>0</v>
      </c>
      <c r="Q689">
        <v>0</v>
      </c>
      <c r="R689" s="1">
        <v>5151466.2699999996</v>
      </c>
      <c r="S689">
        <v>0</v>
      </c>
      <c r="T689">
        <v>0</v>
      </c>
      <c r="U689">
        <v>0</v>
      </c>
      <c r="V689">
        <v>0</v>
      </c>
      <c r="W689" s="1">
        <v>5151466.2699999996</v>
      </c>
    </row>
    <row r="690" spans="1:23" x14ac:dyDescent="0.35">
      <c r="A690">
        <v>32</v>
      </c>
      <c r="B690" t="s">
        <v>695</v>
      </c>
      <c r="C690">
        <v>3206</v>
      </c>
      <c r="D690" t="s">
        <v>738</v>
      </c>
      <c r="E690">
        <v>3206002</v>
      </c>
      <c r="F690" t="s">
        <v>739</v>
      </c>
      <c r="G690" t="s">
        <v>165</v>
      </c>
      <c r="H690" t="s">
        <v>1</v>
      </c>
      <c r="I690" t="s">
        <v>2</v>
      </c>
      <c r="J690" t="s">
        <v>3</v>
      </c>
      <c r="K690" t="s">
        <v>166</v>
      </c>
      <c r="L690">
        <v>0</v>
      </c>
      <c r="M690" s="1">
        <v>5151466.2699999996</v>
      </c>
      <c r="N690">
        <v>0</v>
      </c>
      <c r="O690">
        <v>0</v>
      </c>
      <c r="P690">
        <v>0</v>
      </c>
      <c r="Q690">
        <v>0</v>
      </c>
      <c r="R690" s="1">
        <v>5151466.2699999996</v>
      </c>
      <c r="S690">
        <v>0</v>
      </c>
      <c r="T690">
        <v>0</v>
      </c>
      <c r="U690">
        <v>0</v>
      </c>
      <c r="V690">
        <v>0</v>
      </c>
      <c r="W690" s="1">
        <v>5151466.2699999996</v>
      </c>
    </row>
    <row r="691" spans="1:23" x14ac:dyDescent="0.35">
      <c r="A691">
        <v>32</v>
      </c>
      <c r="B691" t="s">
        <v>695</v>
      </c>
      <c r="C691">
        <v>3206</v>
      </c>
      <c r="D691" t="s">
        <v>738</v>
      </c>
      <c r="E691">
        <v>3206002</v>
      </c>
      <c r="F691" t="s">
        <v>739</v>
      </c>
      <c r="G691" t="s">
        <v>740</v>
      </c>
      <c r="H691">
        <v>339</v>
      </c>
      <c r="I691" t="s">
        <v>741</v>
      </c>
      <c r="J691">
        <v>539</v>
      </c>
      <c r="K691" t="s">
        <v>742</v>
      </c>
      <c r="L691">
        <v>0</v>
      </c>
      <c r="M691" s="1">
        <v>2589028</v>
      </c>
      <c r="N691">
        <v>0</v>
      </c>
      <c r="O691">
        <v>0</v>
      </c>
      <c r="P691">
        <v>0</v>
      </c>
      <c r="Q691">
        <v>0</v>
      </c>
      <c r="R691" s="1">
        <v>2589028</v>
      </c>
      <c r="S691">
        <v>0</v>
      </c>
      <c r="T691">
        <v>0</v>
      </c>
      <c r="U691">
        <v>0</v>
      </c>
      <c r="V691">
        <v>0</v>
      </c>
      <c r="W691" s="1">
        <v>2589028</v>
      </c>
    </row>
    <row r="692" spans="1:23" x14ac:dyDescent="0.35">
      <c r="A692">
        <v>32</v>
      </c>
      <c r="B692" t="s">
        <v>695</v>
      </c>
      <c r="C692">
        <v>3206</v>
      </c>
      <c r="D692" t="s">
        <v>738</v>
      </c>
      <c r="E692">
        <v>3206002</v>
      </c>
      <c r="F692" t="s">
        <v>739</v>
      </c>
      <c r="G692" t="s">
        <v>743</v>
      </c>
      <c r="H692">
        <v>356</v>
      </c>
      <c r="I692" t="s">
        <v>744</v>
      </c>
      <c r="J692">
        <v>540</v>
      </c>
      <c r="K692" t="s">
        <v>742</v>
      </c>
      <c r="L692">
        <v>0</v>
      </c>
      <c r="M692" s="1">
        <v>2562438.27</v>
      </c>
      <c r="N692">
        <v>0</v>
      </c>
      <c r="O692">
        <v>0</v>
      </c>
      <c r="P692">
        <v>0</v>
      </c>
      <c r="Q692">
        <v>0</v>
      </c>
      <c r="R692" s="1">
        <v>2562438.27</v>
      </c>
      <c r="S692">
        <v>0</v>
      </c>
      <c r="T692">
        <v>0</v>
      </c>
      <c r="U692">
        <v>0</v>
      </c>
      <c r="V692">
        <v>0</v>
      </c>
      <c r="W692" s="1">
        <v>2562438.27</v>
      </c>
    </row>
    <row r="693" spans="1:23" x14ac:dyDescent="0.35">
      <c r="A693">
        <v>33</v>
      </c>
      <c r="B693" t="s">
        <v>745</v>
      </c>
      <c r="C693">
        <v>3301</v>
      </c>
      <c r="D693" t="s">
        <v>746</v>
      </c>
      <c r="E693">
        <v>3301053</v>
      </c>
      <c r="F693" t="s">
        <v>747</v>
      </c>
      <c r="G693">
        <v>2</v>
      </c>
      <c r="H693" t="s">
        <v>1</v>
      </c>
      <c r="I693" t="s">
        <v>2</v>
      </c>
      <c r="J693" t="s">
        <v>3</v>
      </c>
      <c r="K693" t="s">
        <v>48</v>
      </c>
      <c r="L693" s="1">
        <v>425575843.38</v>
      </c>
      <c r="M693" s="1">
        <v>562353737.33000004</v>
      </c>
      <c r="N693">
        <v>0</v>
      </c>
      <c r="O693">
        <v>0</v>
      </c>
      <c r="P693">
        <v>0</v>
      </c>
      <c r="Q693">
        <v>0</v>
      </c>
      <c r="R693" s="1">
        <v>987929580.71000004</v>
      </c>
      <c r="S693" s="1">
        <v>176000000</v>
      </c>
      <c r="T693" s="1">
        <v>176000000</v>
      </c>
      <c r="U693" s="1">
        <v>150000000</v>
      </c>
      <c r="V693" s="1">
        <v>150000000</v>
      </c>
      <c r="W693" s="1">
        <v>811929580.71000004</v>
      </c>
    </row>
    <row r="694" spans="1:23" x14ac:dyDescent="0.35">
      <c r="A694">
        <v>33</v>
      </c>
      <c r="B694" t="s">
        <v>745</v>
      </c>
      <c r="C694">
        <v>3301</v>
      </c>
      <c r="D694" t="s">
        <v>746</v>
      </c>
      <c r="E694">
        <v>3301053</v>
      </c>
      <c r="F694" t="s">
        <v>747</v>
      </c>
      <c r="G694" t="s">
        <v>49</v>
      </c>
      <c r="H694" t="s">
        <v>1</v>
      </c>
      <c r="I694" t="s">
        <v>2</v>
      </c>
      <c r="J694" t="s">
        <v>3</v>
      </c>
      <c r="K694" t="s">
        <v>50</v>
      </c>
      <c r="L694" s="1">
        <v>425575843.38</v>
      </c>
      <c r="M694" s="1">
        <v>562353737.33000004</v>
      </c>
      <c r="N694">
        <v>0</v>
      </c>
      <c r="O694">
        <v>0</v>
      </c>
      <c r="P694">
        <v>0</v>
      </c>
      <c r="Q694">
        <v>0</v>
      </c>
      <c r="R694" s="1">
        <v>987929580.71000004</v>
      </c>
      <c r="S694" s="1">
        <v>176000000</v>
      </c>
      <c r="T694" s="1">
        <v>176000000</v>
      </c>
      <c r="U694" s="1">
        <v>150000000</v>
      </c>
      <c r="V694" s="1">
        <v>150000000</v>
      </c>
      <c r="W694" s="1">
        <v>811929580.71000004</v>
      </c>
    </row>
    <row r="695" spans="1:23" x14ac:dyDescent="0.35">
      <c r="A695">
        <v>33</v>
      </c>
      <c r="B695" t="s">
        <v>745</v>
      </c>
      <c r="C695">
        <v>3301</v>
      </c>
      <c r="D695" t="s">
        <v>746</v>
      </c>
      <c r="E695">
        <v>3301053</v>
      </c>
      <c r="F695" t="s">
        <v>747</v>
      </c>
      <c r="G695" t="s">
        <v>159</v>
      </c>
      <c r="H695" t="s">
        <v>1</v>
      </c>
      <c r="I695" t="s">
        <v>2</v>
      </c>
      <c r="J695" t="s">
        <v>3</v>
      </c>
      <c r="K695" t="s">
        <v>160</v>
      </c>
      <c r="L695" s="1">
        <v>425575843.38</v>
      </c>
      <c r="M695" s="1">
        <v>562353737.33000004</v>
      </c>
      <c r="N695">
        <v>0</v>
      </c>
      <c r="O695">
        <v>0</v>
      </c>
      <c r="P695">
        <v>0</v>
      </c>
      <c r="Q695">
        <v>0</v>
      </c>
      <c r="R695" s="1">
        <v>987929580.71000004</v>
      </c>
      <c r="S695" s="1">
        <v>176000000</v>
      </c>
      <c r="T695" s="1">
        <v>176000000</v>
      </c>
      <c r="U695" s="1">
        <v>150000000</v>
      </c>
      <c r="V695" s="1">
        <v>150000000</v>
      </c>
      <c r="W695" s="1">
        <v>811929580.71000004</v>
      </c>
    </row>
    <row r="696" spans="1:23" x14ac:dyDescent="0.35">
      <c r="A696">
        <v>33</v>
      </c>
      <c r="B696" t="s">
        <v>745</v>
      </c>
      <c r="C696">
        <v>3301</v>
      </c>
      <c r="D696" t="s">
        <v>746</v>
      </c>
      <c r="E696">
        <v>3301053</v>
      </c>
      <c r="F696" t="s">
        <v>747</v>
      </c>
      <c r="G696" t="s">
        <v>161</v>
      </c>
      <c r="H696" t="s">
        <v>1</v>
      </c>
      <c r="I696" t="s">
        <v>2</v>
      </c>
      <c r="J696" t="s">
        <v>3</v>
      </c>
      <c r="K696" t="s">
        <v>162</v>
      </c>
      <c r="L696" s="1">
        <v>425575843.38</v>
      </c>
      <c r="M696" s="1">
        <v>562353737.33000004</v>
      </c>
      <c r="N696">
        <v>0</v>
      </c>
      <c r="O696">
        <v>0</v>
      </c>
      <c r="P696">
        <v>0</v>
      </c>
      <c r="Q696">
        <v>0</v>
      </c>
      <c r="R696" s="1">
        <v>987929580.71000004</v>
      </c>
      <c r="S696" s="1">
        <v>176000000</v>
      </c>
      <c r="T696" s="1">
        <v>176000000</v>
      </c>
      <c r="U696" s="1">
        <v>150000000</v>
      </c>
      <c r="V696" s="1">
        <v>150000000</v>
      </c>
      <c r="W696" s="1">
        <v>811929580.71000004</v>
      </c>
    </row>
    <row r="697" spans="1:23" x14ac:dyDescent="0.35">
      <c r="A697">
        <v>33</v>
      </c>
      <c r="B697" t="s">
        <v>745</v>
      </c>
      <c r="C697">
        <v>3301</v>
      </c>
      <c r="D697" t="s">
        <v>746</v>
      </c>
      <c r="E697">
        <v>3301053</v>
      </c>
      <c r="F697" t="s">
        <v>747</v>
      </c>
      <c r="G697" t="s">
        <v>163</v>
      </c>
      <c r="H697" t="s">
        <v>1</v>
      </c>
      <c r="I697" t="s">
        <v>2</v>
      </c>
      <c r="J697" t="s">
        <v>3</v>
      </c>
      <c r="K697" t="s">
        <v>164</v>
      </c>
      <c r="L697" s="1">
        <v>425575843.38</v>
      </c>
      <c r="M697" s="1">
        <v>562353737.33000004</v>
      </c>
      <c r="N697">
        <v>0</v>
      </c>
      <c r="O697">
        <v>0</v>
      </c>
      <c r="P697">
        <v>0</v>
      </c>
      <c r="Q697">
        <v>0</v>
      </c>
      <c r="R697" s="1">
        <v>987929580.71000004</v>
      </c>
      <c r="S697" s="1">
        <v>176000000</v>
      </c>
      <c r="T697" s="1">
        <v>176000000</v>
      </c>
      <c r="U697" s="1">
        <v>150000000</v>
      </c>
      <c r="V697" s="1">
        <v>150000000</v>
      </c>
      <c r="W697" s="1">
        <v>811929580.71000004</v>
      </c>
    </row>
    <row r="698" spans="1:23" x14ac:dyDescent="0.35">
      <c r="A698">
        <v>33</v>
      </c>
      <c r="B698" t="s">
        <v>745</v>
      </c>
      <c r="C698">
        <v>3301</v>
      </c>
      <c r="D698" t="s">
        <v>746</v>
      </c>
      <c r="E698">
        <v>3301053</v>
      </c>
      <c r="F698" t="s">
        <v>747</v>
      </c>
      <c r="G698" t="s">
        <v>222</v>
      </c>
      <c r="H698" t="s">
        <v>1</v>
      </c>
      <c r="I698" t="s">
        <v>2</v>
      </c>
      <c r="J698" t="s">
        <v>3</v>
      </c>
      <c r="K698" t="s">
        <v>223</v>
      </c>
      <c r="L698" s="1">
        <v>425575843.38</v>
      </c>
      <c r="M698" s="1">
        <v>562353737.33000004</v>
      </c>
      <c r="N698">
        <v>0</v>
      </c>
      <c r="O698">
        <v>0</v>
      </c>
      <c r="P698">
        <v>0</v>
      </c>
      <c r="Q698">
        <v>0</v>
      </c>
      <c r="R698" s="1">
        <v>987929580.71000004</v>
      </c>
      <c r="S698" s="1">
        <v>176000000</v>
      </c>
      <c r="T698" s="1">
        <v>176000000</v>
      </c>
      <c r="U698" s="1">
        <v>150000000</v>
      </c>
      <c r="V698" s="1">
        <v>150000000</v>
      </c>
      <c r="W698" s="1">
        <v>811929580.71000004</v>
      </c>
    </row>
    <row r="699" spans="1:23" x14ac:dyDescent="0.35">
      <c r="A699">
        <v>33</v>
      </c>
      <c r="B699" t="s">
        <v>745</v>
      </c>
      <c r="C699">
        <v>3301</v>
      </c>
      <c r="D699" t="s">
        <v>746</v>
      </c>
      <c r="E699">
        <v>3301053</v>
      </c>
      <c r="F699" t="s">
        <v>747</v>
      </c>
      <c r="G699" t="s">
        <v>748</v>
      </c>
      <c r="H699">
        <v>342</v>
      </c>
      <c r="I699" t="s">
        <v>239</v>
      </c>
      <c r="J699">
        <v>572</v>
      </c>
      <c r="K699" t="s">
        <v>749</v>
      </c>
      <c r="L699">
        <v>0</v>
      </c>
      <c r="M699" s="1">
        <v>50000000</v>
      </c>
      <c r="N699">
        <v>0</v>
      </c>
      <c r="O699">
        <v>0</v>
      </c>
      <c r="P699">
        <v>0</v>
      </c>
      <c r="Q699">
        <v>0</v>
      </c>
      <c r="R699" s="1">
        <v>50000000</v>
      </c>
      <c r="S699">
        <v>0</v>
      </c>
      <c r="T699">
        <v>0</v>
      </c>
      <c r="U699">
        <v>0</v>
      </c>
      <c r="V699">
        <v>0</v>
      </c>
      <c r="W699" s="1">
        <v>50000000</v>
      </c>
    </row>
    <row r="700" spans="1:23" x14ac:dyDescent="0.35">
      <c r="A700">
        <v>33</v>
      </c>
      <c r="B700" t="s">
        <v>745</v>
      </c>
      <c r="C700">
        <v>3301</v>
      </c>
      <c r="D700" t="s">
        <v>746</v>
      </c>
      <c r="E700">
        <v>3301053</v>
      </c>
      <c r="F700" t="s">
        <v>747</v>
      </c>
      <c r="G700" t="s">
        <v>750</v>
      </c>
      <c r="H700">
        <v>21</v>
      </c>
      <c r="I700" t="s">
        <v>751</v>
      </c>
      <c r="J700">
        <v>439</v>
      </c>
      <c r="K700" t="s">
        <v>752</v>
      </c>
      <c r="L700" s="1">
        <v>25033873.140000001</v>
      </c>
      <c r="M700">
        <v>0</v>
      </c>
      <c r="N700">
        <v>0</v>
      </c>
      <c r="O700">
        <v>0</v>
      </c>
      <c r="P700">
        <v>0</v>
      </c>
      <c r="Q700">
        <v>0</v>
      </c>
      <c r="R700" s="1">
        <v>25033873.140000001</v>
      </c>
      <c r="S700">
        <v>0</v>
      </c>
      <c r="T700">
        <v>0</v>
      </c>
      <c r="U700">
        <v>0</v>
      </c>
      <c r="V700">
        <v>0</v>
      </c>
      <c r="W700" s="1">
        <v>25033873.140000001</v>
      </c>
    </row>
    <row r="701" spans="1:23" x14ac:dyDescent="0.35">
      <c r="A701">
        <v>33</v>
      </c>
      <c r="B701" t="s">
        <v>745</v>
      </c>
      <c r="C701">
        <v>3301</v>
      </c>
      <c r="D701" t="s">
        <v>746</v>
      </c>
      <c r="E701">
        <v>3301053</v>
      </c>
      <c r="F701" t="s">
        <v>747</v>
      </c>
      <c r="G701" t="s">
        <v>753</v>
      </c>
      <c r="H701">
        <v>21</v>
      </c>
      <c r="I701" t="s">
        <v>751</v>
      </c>
      <c r="J701">
        <v>440</v>
      </c>
      <c r="K701" t="s">
        <v>754</v>
      </c>
      <c r="L701" s="1">
        <v>400541970.24000001</v>
      </c>
      <c r="M701">
        <v>0</v>
      </c>
      <c r="N701">
        <v>0</v>
      </c>
      <c r="O701">
        <v>0</v>
      </c>
      <c r="P701">
        <v>0</v>
      </c>
      <c r="Q701">
        <v>0</v>
      </c>
      <c r="R701" s="1">
        <v>400541970.24000001</v>
      </c>
      <c r="S701" s="1">
        <v>26000000</v>
      </c>
      <c r="T701" s="1">
        <v>26000000</v>
      </c>
      <c r="U701">
        <v>0</v>
      </c>
      <c r="V701">
        <v>0</v>
      </c>
      <c r="W701" s="1">
        <v>374541970.24000001</v>
      </c>
    </row>
    <row r="702" spans="1:23" x14ac:dyDescent="0.35">
      <c r="A702">
        <v>33</v>
      </c>
      <c r="B702" t="s">
        <v>745</v>
      </c>
      <c r="C702">
        <v>3301</v>
      </c>
      <c r="D702" t="s">
        <v>746</v>
      </c>
      <c r="E702">
        <v>3301053</v>
      </c>
      <c r="F702" t="s">
        <v>747</v>
      </c>
      <c r="G702" t="s">
        <v>755</v>
      </c>
      <c r="H702">
        <v>325</v>
      </c>
      <c r="I702" t="s">
        <v>756</v>
      </c>
      <c r="J702">
        <v>485</v>
      </c>
      <c r="K702" t="s">
        <v>752</v>
      </c>
      <c r="L702">
        <v>0</v>
      </c>
      <c r="M702" s="1">
        <v>61129258.310000002</v>
      </c>
      <c r="N702">
        <v>0</v>
      </c>
      <c r="O702">
        <v>0</v>
      </c>
      <c r="P702">
        <v>0</v>
      </c>
      <c r="Q702">
        <v>0</v>
      </c>
      <c r="R702" s="1">
        <v>61129258.310000002</v>
      </c>
      <c r="S702">
        <v>0</v>
      </c>
      <c r="T702">
        <v>0</v>
      </c>
      <c r="U702">
        <v>0</v>
      </c>
      <c r="V702">
        <v>0</v>
      </c>
      <c r="W702" s="1">
        <v>61129258.310000002</v>
      </c>
    </row>
    <row r="703" spans="1:23" x14ac:dyDescent="0.35">
      <c r="A703">
        <v>33</v>
      </c>
      <c r="B703" t="s">
        <v>745</v>
      </c>
      <c r="C703">
        <v>3301</v>
      </c>
      <c r="D703" t="s">
        <v>746</v>
      </c>
      <c r="E703">
        <v>3301053</v>
      </c>
      <c r="F703" t="s">
        <v>747</v>
      </c>
      <c r="G703" t="s">
        <v>757</v>
      </c>
      <c r="H703">
        <v>325</v>
      </c>
      <c r="I703" t="s">
        <v>756</v>
      </c>
      <c r="J703">
        <v>486</v>
      </c>
      <c r="K703" t="s">
        <v>749</v>
      </c>
      <c r="L703">
        <v>0</v>
      </c>
      <c r="M703" s="1">
        <v>451224479.01999998</v>
      </c>
      <c r="N703">
        <v>0</v>
      </c>
      <c r="O703">
        <v>0</v>
      </c>
      <c r="P703">
        <v>0</v>
      </c>
      <c r="Q703">
        <v>0</v>
      </c>
      <c r="R703" s="1">
        <v>451224479.01999998</v>
      </c>
      <c r="S703" s="1">
        <v>150000000</v>
      </c>
      <c r="T703" s="1">
        <v>150000000</v>
      </c>
      <c r="U703" s="1">
        <v>150000000</v>
      </c>
      <c r="V703" s="1">
        <v>150000000</v>
      </c>
      <c r="W703" s="1">
        <v>301224479.01999998</v>
      </c>
    </row>
    <row r="704" spans="1:23" x14ac:dyDescent="0.35">
      <c r="A704">
        <v>33</v>
      </c>
      <c r="B704" t="s">
        <v>745</v>
      </c>
      <c r="C704">
        <v>3301</v>
      </c>
      <c r="D704" t="s">
        <v>746</v>
      </c>
      <c r="E704">
        <v>3301054</v>
      </c>
      <c r="F704" t="s">
        <v>758</v>
      </c>
      <c r="G704">
        <v>2</v>
      </c>
      <c r="H704" t="s">
        <v>1</v>
      </c>
      <c r="I704" t="s">
        <v>2</v>
      </c>
      <c r="J704" t="s">
        <v>3</v>
      </c>
      <c r="K704" t="s">
        <v>48</v>
      </c>
      <c r="L704" s="1">
        <v>50067746.280000001</v>
      </c>
      <c r="M704" s="1">
        <v>214922707.09999999</v>
      </c>
      <c r="N704">
        <v>0</v>
      </c>
      <c r="O704">
        <v>0</v>
      </c>
      <c r="P704">
        <v>0</v>
      </c>
      <c r="Q704">
        <v>0</v>
      </c>
      <c r="R704" s="1">
        <v>264990453.38</v>
      </c>
      <c r="S704" s="1">
        <v>152688091.33000001</v>
      </c>
      <c r="T704">
        <v>0</v>
      </c>
      <c r="U704">
        <v>0</v>
      </c>
      <c r="V704">
        <v>0</v>
      </c>
      <c r="W704" s="1">
        <v>112302362.05</v>
      </c>
    </row>
    <row r="705" spans="1:23" x14ac:dyDescent="0.35">
      <c r="A705">
        <v>33</v>
      </c>
      <c r="B705" t="s">
        <v>745</v>
      </c>
      <c r="C705">
        <v>3301</v>
      </c>
      <c r="D705" t="s">
        <v>746</v>
      </c>
      <c r="E705">
        <v>3301054</v>
      </c>
      <c r="F705" t="s">
        <v>758</v>
      </c>
      <c r="G705" t="s">
        <v>49</v>
      </c>
      <c r="H705" t="s">
        <v>1</v>
      </c>
      <c r="I705" t="s">
        <v>2</v>
      </c>
      <c r="J705" t="s">
        <v>3</v>
      </c>
      <c r="K705" t="s">
        <v>50</v>
      </c>
      <c r="L705" s="1">
        <v>50067746.280000001</v>
      </c>
      <c r="M705" s="1">
        <v>214922707.09999999</v>
      </c>
      <c r="N705">
        <v>0</v>
      </c>
      <c r="O705">
        <v>0</v>
      </c>
      <c r="P705">
        <v>0</v>
      </c>
      <c r="Q705">
        <v>0</v>
      </c>
      <c r="R705" s="1">
        <v>264990453.38</v>
      </c>
      <c r="S705" s="1">
        <v>152688091.33000001</v>
      </c>
      <c r="T705">
        <v>0</v>
      </c>
      <c r="U705">
        <v>0</v>
      </c>
      <c r="V705">
        <v>0</v>
      </c>
      <c r="W705" s="1">
        <v>112302362.05</v>
      </c>
    </row>
    <row r="706" spans="1:23" x14ac:dyDescent="0.35">
      <c r="A706">
        <v>33</v>
      </c>
      <c r="B706" t="s">
        <v>745</v>
      </c>
      <c r="C706">
        <v>3301</v>
      </c>
      <c r="D706" t="s">
        <v>746</v>
      </c>
      <c r="E706">
        <v>3301054</v>
      </c>
      <c r="F706" t="s">
        <v>758</v>
      </c>
      <c r="G706" t="s">
        <v>159</v>
      </c>
      <c r="H706" t="s">
        <v>1</v>
      </c>
      <c r="I706" t="s">
        <v>2</v>
      </c>
      <c r="J706" t="s">
        <v>3</v>
      </c>
      <c r="K706" t="s">
        <v>160</v>
      </c>
      <c r="L706" s="1">
        <v>50067746.280000001</v>
      </c>
      <c r="M706" s="1">
        <v>214922707.09999999</v>
      </c>
      <c r="N706">
        <v>0</v>
      </c>
      <c r="O706">
        <v>0</v>
      </c>
      <c r="P706">
        <v>0</v>
      </c>
      <c r="Q706">
        <v>0</v>
      </c>
      <c r="R706" s="1">
        <v>264990453.38</v>
      </c>
      <c r="S706" s="1">
        <v>152688091.33000001</v>
      </c>
      <c r="T706">
        <v>0</v>
      </c>
      <c r="U706">
        <v>0</v>
      </c>
      <c r="V706">
        <v>0</v>
      </c>
      <c r="W706" s="1">
        <v>112302362.05</v>
      </c>
    </row>
    <row r="707" spans="1:23" x14ac:dyDescent="0.35">
      <c r="A707">
        <v>33</v>
      </c>
      <c r="B707" t="s">
        <v>745</v>
      </c>
      <c r="C707">
        <v>3301</v>
      </c>
      <c r="D707" t="s">
        <v>746</v>
      </c>
      <c r="E707">
        <v>3301054</v>
      </c>
      <c r="F707" t="s">
        <v>758</v>
      </c>
      <c r="G707" t="s">
        <v>161</v>
      </c>
      <c r="H707" t="s">
        <v>1</v>
      </c>
      <c r="I707" t="s">
        <v>2</v>
      </c>
      <c r="J707" t="s">
        <v>3</v>
      </c>
      <c r="K707" t="s">
        <v>162</v>
      </c>
      <c r="L707" s="1">
        <v>50067746.280000001</v>
      </c>
      <c r="M707" s="1">
        <v>214922707.09999999</v>
      </c>
      <c r="N707">
        <v>0</v>
      </c>
      <c r="O707">
        <v>0</v>
      </c>
      <c r="P707">
        <v>0</v>
      </c>
      <c r="Q707">
        <v>0</v>
      </c>
      <c r="R707" s="1">
        <v>264990453.38</v>
      </c>
      <c r="S707" s="1">
        <v>152688091.33000001</v>
      </c>
      <c r="T707">
        <v>0</v>
      </c>
      <c r="U707">
        <v>0</v>
      </c>
      <c r="V707">
        <v>0</v>
      </c>
      <c r="W707" s="1">
        <v>112302362.05</v>
      </c>
    </row>
    <row r="708" spans="1:23" x14ac:dyDescent="0.35">
      <c r="A708">
        <v>33</v>
      </c>
      <c r="B708" t="s">
        <v>745</v>
      </c>
      <c r="C708">
        <v>3301</v>
      </c>
      <c r="D708" t="s">
        <v>746</v>
      </c>
      <c r="E708">
        <v>3301054</v>
      </c>
      <c r="F708" t="s">
        <v>758</v>
      </c>
      <c r="G708" t="s">
        <v>163</v>
      </c>
      <c r="H708" t="s">
        <v>1</v>
      </c>
      <c r="I708" t="s">
        <v>2</v>
      </c>
      <c r="J708" t="s">
        <v>3</v>
      </c>
      <c r="K708" t="s">
        <v>164</v>
      </c>
      <c r="L708" s="1">
        <v>50067746.280000001</v>
      </c>
      <c r="M708" s="1">
        <v>214922707.09999999</v>
      </c>
      <c r="N708">
        <v>0</v>
      </c>
      <c r="O708">
        <v>0</v>
      </c>
      <c r="P708">
        <v>0</v>
      </c>
      <c r="Q708">
        <v>0</v>
      </c>
      <c r="R708" s="1">
        <v>264990453.38</v>
      </c>
      <c r="S708" s="1">
        <v>152688091.33000001</v>
      </c>
      <c r="T708">
        <v>0</v>
      </c>
      <c r="U708">
        <v>0</v>
      </c>
      <c r="V708">
        <v>0</v>
      </c>
      <c r="W708" s="1">
        <v>112302362.05</v>
      </c>
    </row>
    <row r="709" spans="1:23" x14ac:dyDescent="0.35">
      <c r="A709">
        <v>33</v>
      </c>
      <c r="B709" t="s">
        <v>745</v>
      </c>
      <c r="C709">
        <v>3301</v>
      </c>
      <c r="D709" t="s">
        <v>746</v>
      </c>
      <c r="E709">
        <v>3301054</v>
      </c>
      <c r="F709" t="s">
        <v>758</v>
      </c>
      <c r="G709" t="s">
        <v>222</v>
      </c>
      <c r="H709" t="s">
        <v>1</v>
      </c>
      <c r="I709" t="s">
        <v>2</v>
      </c>
      <c r="J709" t="s">
        <v>3</v>
      </c>
      <c r="K709" t="s">
        <v>223</v>
      </c>
      <c r="L709" s="1">
        <v>50067746.280000001</v>
      </c>
      <c r="M709" s="1">
        <v>214922707.09999999</v>
      </c>
      <c r="N709">
        <v>0</v>
      </c>
      <c r="O709">
        <v>0</v>
      </c>
      <c r="P709">
        <v>0</v>
      </c>
      <c r="Q709">
        <v>0</v>
      </c>
      <c r="R709" s="1">
        <v>264990453.38</v>
      </c>
      <c r="S709" s="1">
        <v>152688091.33000001</v>
      </c>
      <c r="T709">
        <v>0</v>
      </c>
      <c r="U709">
        <v>0</v>
      </c>
      <c r="V709">
        <v>0</v>
      </c>
      <c r="W709" s="1">
        <v>112302362.05</v>
      </c>
    </row>
    <row r="710" spans="1:23" x14ac:dyDescent="0.35">
      <c r="A710">
        <v>33</v>
      </c>
      <c r="B710" t="s">
        <v>745</v>
      </c>
      <c r="C710">
        <v>3301</v>
      </c>
      <c r="D710" t="s">
        <v>746</v>
      </c>
      <c r="E710">
        <v>3301054</v>
      </c>
      <c r="F710" t="s">
        <v>758</v>
      </c>
      <c r="G710" t="s">
        <v>759</v>
      </c>
      <c r="H710">
        <v>21</v>
      </c>
      <c r="I710" t="s">
        <v>751</v>
      </c>
      <c r="J710">
        <v>441</v>
      </c>
      <c r="K710" t="s">
        <v>760</v>
      </c>
      <c r="L710" s="1">
        <v>50067746.280000001</v>
      </c>
      <c r="M710">
        <v>0</v>
      </c>
      <c r="N710">
        <v>0</v>
      </c>
      <c r="O710">
        <v>0</v>
      </c>
      <c r="P710">
        <v>0</v>
      </c>
      <c r="Q710">
        <v>0</v>
      </c>
      <c r="R710" s="1">
        <v>50067746.280000001</v>
      </c>
      <c r="S710">
        <v>0</v>
      </c>
      <c r="T710">
        <v>0</v>
      </c>
      <c r="U710">
        <v>0</v>
      </c>
      <c r="V710">
        <v>0</v>
      </c>
      <c r="W710" s="1">
        <v>50067746.280000001</v>
      </c>
    </row>
    <row r="711" spans="1:23" x14ac:dyDescent="0.35">
      <c r="A711">
        <v>33</v>
      </c>
      <c r="B711" t="s">
        <v>745</v>
      </c>
      <c r="C711">
        <v>3301</v>
      </c>
      <c r="D711" t="s">
        <v>746</v>
      </c>
      <c r="E711">
        <v>3301054</v>
      </c>
      <c r="F711" t="s">
        <v>758</v>
      </c>
      <c r="G711" t="s">
        <v>761</v>
      </c>
      <c r="H711">
        <v>325</v>
      </c>
      <c r="I711" t="s">
        <v>756</v>
      </c>
      <c r="J711">
        <v>487</v>
      </c>
      <c r="K711" t="s">
        <v>760</v>
      </c>
      <c r="L711">
        <v>0</v>
      </c>
      <c r="M711" s="1">
        <v>214922707.09999999</v>
      </c>
      <c r="N711">
        <v>0</v>
      </c>
      <c r="O711">
        <v>0</v>
      </c>
      <c r="P711">
        <v>0</v>
      </c>
      <c r="Q711">
        <v>0</v>
      </c>
      <c r="R711" s="1">
        <v>214922707.09999999</v>
      </c>
      <c r="S711" s="1">
        <v>152688091.33000001</v>
      </c>
      <c r="T711">
        <v>0</v>
      </c>
      <c r="U711">
        <v>0</v>
      </c>
      <c r="V711">
        <v>0</v>
      </c>
      <c r="W711" s="1">
        <v>62234615.770000003</v>
      </c>
    </row>
    <row r="712" spans="1:23" x14ac:dyDescent="0.35">
      <c r="A712">
        <v>33</v>
      </c>
      <c r="B712" t="s">
        <v>745</v>
      </c>
      <c r="C712">
        <v>3301</v>
      </c>
      <c r="D712" t="s">
        <v>746</v>
      </c>
      <c r="E712">
        <v>3301068</v>
      </c>
      <c r="F712" t="s">
        <v>762</v>
      </c>
      <c r="G712">
        <v>2</v>
      </c>
      <c r="H712" t="s">
        <v>1</v>
      </c>
      <c r="I712" t="s">
        <v>2</v>
      </c>
      <c r="J712" t="s">
        <v>3</v>
      </c>
      <c r="K712" t="s">
        <v>48</v>
      </c>
      <c r="L712" s="1">
        <v>3275941383.8000002</v>
      </c>
      <c r="M712" s="1">
        <v>10713303.43</v>
      </c>
      <c r="N712">
        <v>0</v>
      </c>
      <c r="O712">
        <v>0</v>
      </c>
      <c r="P712">
        <v>0</v>
      </c>
      <c r="Q712">
        <v>0</v>
      </c>
      <c r="R712" s="1">
        <v>3286654687.23</v>
      </c>
      <c r="S712">
        <v>0</v>
      </c>
      <c r="T712">
        <v>0</v>
      </c>
      <c r="U712">
        <v>0</v>
      </c>
      <c r="V712">
        <v>0</v>
      </c>
      <c r="W712" s="1">
        <v>3286654687.23</v>
      </c>
    </row>
    <row r="713" spans="1:23" x14ac:dyDescent="0.35">
      <c r="A713">
        <v>33</v>
      </c>
      <c r="B713" t="s">
        <v>745</v>
      </c>
      <c r="C713">
        <v>3301</v>
      </c>
      <c r="D713" t="s">
        <v>746</v>
      </c>
      <c r="E713">
        <v>3301068</v>
      </c>
      <c r="F713" t="s">
        <v>762</v>
      </c>
      <c r="G713" t="s">
        <v>49</v>
      </c>
      <c r="H713" t="s">
        <v>1</v>
      </c>
      <c r="I713" t="s">
        <v>2</v>
      </c>
      <c r="J713" t="s">
        <v>3</v>
      </c>
      <c r="K713" t="s">
        <v>50</v>
      </c>
      <c r="L713" s="1">
        <v>3275941383.8000002</v>
      </c>
      <c r="M713" s="1">
        <v>10713303.43</v>
      </c>
      <c r="N713">
        <v>0</v>
      </c>
      <c r="O713">
        <v>0</v>
      </c>
      <c r="P713">
        <v>0</v>
      </c>
      <c r="Q713">
        <v>0</v>
      </c>
      <c r="R713" s="1">
        <v>3286654687.23</v>
      </c>
      <c r="S713">
        <v>0</v>
      </c>
      <c r="T713">
        <v>0</v>
      </c>
      <c r="U713">
        <v>0</v>
      </c>
      <c r="V713">
        <v>0</v>
      </c>
      <c r="W713" s="1">
        <v>3286654687.23</v>
      </c>
    </row>
    <row r="714" spans="1:23" x14ac:dyDescent="0.35">
      <c r="A714">
        <v>33</v>
      </c>
      <c r="B714" t="s">
        <v>745</v>
      </c>
      <c r="C714">
        <v>3301</v>
      </c>
      <c r="D714" t="s">
        <v>746</v>
      </c>
      <c r="E714">
        <v>3301068</v>
      </c>
      <c r="F714" t="s">
        <v>762</v>
      </c>
      <c r="G714" t="s">
        <v>159</v>
      </c>
      <c r="H714" t="s">
        <v>1</v>
      </c>
      <c r="I714" t="s">
        <v>2</v>
      </c>
      <c r="J714" t="s">
        <v>3</v>
      </c>
      <c r="K714" t="s">
        <v>160</v>
      </c>
      <c r="L714" s="1">
        <v>3275941383.8000002</v>
      </c>
      <c r="M714" s="1">
        <v>10713303.43</v>
      </c>
      <c r="N714">
        <v>0</v>
      </c>
      <c r="O714">
        <v>0</v>
      </c>
      <c r="P714">
        <v>0</v>
      </c>
      <c r="Q714">
        <v>0</v>
      </c>
      <c r="R714" s="1">
        <v>3286654687.23</v>
      </c>
      <c r="S714">
        <v>0</v>
      </c>
      <c r="T714">
        <v>0</v>
      </c>
      <c r="U714">
        <v>0</v>
      </c>
      <c r="V714">
        <v>0</v>
      </c>
      <c r="W714" s="1">
        <v>3286654687.23</v>
      </c>
    </row>
    <row r="715" spans="1:23" x14ac:dyDescent="0.35">
      <c r="A715">
        <v>33</v>
      </c>
      <c r="B715" t="s">
        <v>745</v>
      </c>
      <c r="C715">
        <v>3301</v>
      </c>
      <c r="D715" t="s">
        <v>746</v>
      </c>
      <c r="E715">
        <v>3301068</v>
      </c>
      <c r="F715" t="s">
        <v>762</v>
      </c>
      <c r="G715" t="s">
        <v>161</v>
      </c>
      <c r="H715" t="s">
        <v>1</v>
      </c>
      <c r="I715" t="s">
        <v>2</v>
      </c>
      <c r="J715" t="s">
        <v>3</v>
      </c>
      <c r="K715" t="s">
        <v>162</v>
      </c>
      <c r="L715" s="1">
        <v>3275941383.8000002</v>
      </c>
      <c r="M715" s="1">
        <v>10713303.43</v>
      </c>
      <c r="N715">
        <v>0</v>
      </c>
      <c r="O715">
        <v>0</v>
      </c>
      <c r="P715">
        <v>0</v>
      </c>
      <c r="Q715">
        <v>0</v>
      </c>
      <c r="R715" s="1">
        <v>3286654687.23</v>
      </c>
      <c r="S715">
        <v>0</v>
      </c>
      <c r="T715">
        <v>0</v>
      </c>
      <c r="U715">
        <v>0</v>
      </c>
      <c r="V715">
        <v>0</v>
      </c>
      <c r="W715" s="1">
        <v>3286654687.23</v>
      </c>
    </row>
    <row r="716" spans="1:23" x14ac:dyDescent="0.35">
      <c r="A716">
        <v>33</v>
      </c>
      <c r="B716" t="s">
        <v>745</v>
      </c>
      <c r="C716">
        <v>3301</v>
      </c>
      <c r="D716" t="s">
        <v>746</v>
      </c>
      <c r="E716">
        <v>3301068</v>
      </c>
      <c r="F716" t="s">
        <v>762</v>
      </c>
      <c r="G716" t="s">
        <v>163</v>
      </c>
      <c r="H716" t="s">
        <v>1</v>
      </c>
      <c r="I716" t="s">
        <v>2</v>
      </c>
      <c r="J716" t="s">
        <v>3</v>
      </c>
      <c r="K716" t="s">
        <v>164</v>
      </c>
      <c r="L716" s="1">
        <v>3275941383.8000002</v>
      </c>
      <c r="M716" s="1">
        <v>10713303.43</v>
      </c>
      <c r="N716">
        <v>0</v>
      </c>
      <c r="O716">
        <v>0</v>
      </c>
      <c r="P716">
        <v>0</v>
      </c>
      <c r="Q716">
        <v>0</v>
      </c>
      <c r="R716" s="1">
        <v>3286654687.23</v>
      </c>
      <c r="S716">
        <v>0</v>
      </c>
      <c r="T716">
        <v>0</v>
      </c>
      <c r="U716">
        <v>0</v>
      </c>
      <c r="V716">
        <v>0</v>
      </c>
      <c r="W716" s="1">
        <v>3286654687.23</v>
      </c>
    </row>
    <row r="717" spans="1:23" x14ac:dyDescent="0.35">
      <c r="A717">
        <v>33</v>
      </c>
      <c r="B717" t="s">
        <v>745</v>
      </c>
      <c r="C717">
        <v>3301</v>
      </c>
      <c r="D717" t="s">
        <v>746</v>
      </c>
      <c r="E717">
        <v>3301068</v>
      </c>
      <c r="F717" t="s">
        <v>762</v>
      </c>
      <c r="G717" t="s">
        <v>234</v>
      </c>
      <c r="H717" t="s">
        <v>1</v>
      </c>
      <c r="I717" t="s">
        <v>2</v>
      </c>
      <c r="J717" t="s">
        <v>3</v>
      </c>
      <c r="K717" t="s">
        <v>235</v>
      </c>
      <c r="L717">
        <v>0</v>
      </c>
      <c r="M717" s="1">
        <v>10713303.43</v>
      </c>
      <c r="N717">
        <v>0</v>
      </c>
      <c r="O717">
        <v>0</v>
      </c>
      <c r="P717">
        <v>0</v>
      </c>
      <c r="Q717">
        <v>0</v>
      </c>
      <c r="R717" s="1">
        <v>10713303.43</v>
      </c>
      <c r="S717">
        <v>0</v>
      </c>
      <c r="T717">
        <v>0</v>
      </c>
      <c r="U717">
        <v>0</v>
      </c>
      <c r="V717">
        <v>0</v>
      </c>
      <c r="W717" s="1">
        <v>10713303.43</v>
      </c>
    </row>
    <row r="718" spans="1:23" x14ac:dyDescent="0.35">
      <c r="A718">
        <v>33</v>
      </c>
      <c r="B718" t="s">
        <v>745</v>
      </c>
      <c r="C718">
        <v>3301</v>
      </c>
      <c r="D718" t="s">
        <v>746</v>
      </c>
      <c r="E718">
        <v>3301068</v>
      </c>
      <c r="F718" t="s">
        <v>762</v>
      </c>
      <c r="G718" t="s">
        <v>763</v>
      </c>
      <c r="H718">
        <v>359</v>
      </c>
      <c r="I718" t="s">
        <v>764</v>
      </c>
      <c r="J718">
        <v>489</v>
      </c>
      <c r="K718" t="s">
        <v>765</v>
      </c>
      <c r="L718">
        <v>0</v>
      </c>
      <c r="M718" s="1">
        <v>10713303.43</v>
      </c>
      <c r="N718">
        <v>0</v>
      </c>
      <c r="O718">
        <v>0</v>
      </c>
      <c r="P718">
        <v>0</v>
      </c>
      <c r="Q718">
        <v>0</v>
      </c>
      <c r="R718" s="1">
        <v>10713303.43</v>
      </c>
      <c r="S718">
        <v>0</v>
      </c>
      <c r="T718">
        <v>0</v>
      </c>
      <c r="U718">
        <v>0</v>
      </c>
      <c r="V718">
        <v>0</v>
      </c>
      <c r="W718" s="1">
        <v>10713303.43</v>
      </c>
    </row>
    <row r="719" spans="1:23" x14ac:dyDescent="0.35">
      <c r="A719">
        <v>33</v>
      </c>
      <c r="B719" t="s">
        <v>745</v>
      </c>
      <c r="C719">
        <v>3301</v>
      </c>
      <c r="D719" t="s">
        <v>746</v>
      </c>
      <c r="E719">
        <v>3301068</v>
      </c>
      <c r="F719" t="s">
        <v>762</v>
      </c>
      <c r="G719" t="s">
        <v>222</v>
      </c>
      <c r="H719" t="s">
        <v>1</v>
      </c>
      <c r="I719" t="s">
        <v>2</v>
      </c>
      <c r="J719" t="s">
        <v>3</v>
      </c>
      <c r="K719" t="s">
        <v>223</v>
      </c>
      <c r="L719" s="1">
        <v>3275941383.8000002</v>
      </c>
      <c r="M719">
        <v>0</v>
      </c>
      <c r="N719">
        <v>0</v>
      </c>
      <c r="O719">
        <v>0</v>
      </c>
      <c r="P719">
        <v>0</v>
      </c>
      <c r="Q719">
        <v>0</v>
      </c>
      <c r="R719" s="1">
        <v>3275941383.8000002</v>
      </c>
      <c r="S719">
        <v>0</v>
      </c>
      <c r="T719">
        <v>0</v>
      </c>
      <c r="U719">
        <v>0</v>
      </c>
      <c r="V719">
        <v>0</v>
      </c>
      <c r="W719" s="1">
        <v>3275941383.8000002</v>
      </c>
    </row>
    <row r="720" spans="1:23" x14ac:dyDescent="0.35">
      <c r="A720">
        <v>33</v>
      </c>
      <c r="B720" t="s">
        <v>745</v>
      </c>
      <c r="C720">
        <v>3301</v>
      </c>
      <c r="D720" t="s">
        <v>746</v>
      </c>
      <c r="E720">
        <v>3301068</v>
      </c>
      <c r="F720" t="s">
        <v>762</v>
      </c>
      <c r="G720" t="s">
        <v>766</v>
      </c>
      <c r="H720">
        <v>1</v>
      </c>
      <c r="I720" t="s">
        <v>225</v>
      </c>
      <c r="J720">
        <v>442</v>
      </c>
      <c r="K720" t="s">
        <v>765</v>
      </c>
      <c r="L720" s="1">
        <v>3265941383.8000002</v>
      </c>
      <c r="M720">
        <v>0</v>
      </c>
      <c r="N720">
        <v>0</v>
      </c>
      <c r="O720">
        <v>0</v>
      </c>
      <c r="P720">
        <v>0</v>
      </c>
      <c r="Q720">
        <v>0</v>
      </c>
      <c r="R720" s="1">
        <v>3265941383.8000002</v>
      </c>
      <c r="S720">
        <v>0</v>
      </c>
      <c r="T720">
        <v>0</v>
      </c>
      <c r="U720">
        <v>0</v>
      </c>
      <c r="V720">
        <v>0</v>
      </c>
      <c r="W720" s="1">
        <v>3265941383.8000002</v>
      </c>
    </row>
    <row r="721" spans="1:23" x14ac:dyDescent="0.35">
      <c r="A721">
        <v>33</v>
      </c>
      <c r="B721" t="s">
        <v>745</v>
      </c>
      <c r="C721">
        <v>3301</v>
      </c>
      <c r="D721" t="s">
        <v>746</v>
      </c>
      <c r="E721">
        <v>3301068</v>
      </c>
      <c r="F721" t="s">
        <v>762</v>
      </c>
      <c r="G721" t="s">
        <v>767</v>
      </c>
      <c r="H721">
        <v>25</v>
      </c>
      <c r="I721" t="s">
        <v>768</v>
      </c>
      <c r="J721">
        <v>443</v>
      </c>
      <c r="K721" t="s">
        <v>765</v>
      </c>
      <c r="L721" s="1">
        <v>10000000</v>
      </c>
      <c r="M721">
        <v>0</v>
      </c>
      <c r="N721">
        <v>0</v>
      </c>
      <c r="O721">
        <v>0</v>
      </c>
      <c r="P721">
        <v>0</v>
      </c>
      <c r="Q721">
        <v>0</v>
      </c>
      <c r="R721" s="1">
        <v>10000000</v>
      </c>
      <c r="S721">
        <v>0</v>
      </c>
      <c r="T721">
        <v>0</v>
      </c>
      <c r="U721">
        <v>0</v>
      </c>
      <c r="V721">
        <v>0</v>
      </c>
      <c r="W721" s="1">
        <v>10000000</v>
      </c>
    </row>
    <row r="722" spans="1:23" x14ac:dyDescent="0.35">
      <c r="A722">
        <v>33</v>
      </c>
      <c r="B722" t="s">
        <v>745</v>
      </c>
      <c r="C722">
        <v>3301</v>
      </c>
      <c r="D722" t="s">
        <v>746</v>
      </c>
      <c r="E722">
        <v>3301087</v>
      </c>
      <c r="F722" t="s">
        <v>769</v>
      </c>
      <c r="G722">
        <v>2</v>
      </c>
      <c r="H722" t="s">
        <v>1</v>
      </c>
      <c r="I722" t="s">
        <v>2</v>
      </c>
      <c r="J722" t="s">
        <v>3</v>
      </c>
      <c r="K722" t="s">
        <v>48</v>
      </c>
      <c r="L722" s="1">
        <v>484163396.85000002</v>
      </c>
      <c r="M722" s="1">
        <v>11416667</v>
      </c>
      <c r="N722">
        <v>0</v>
      </c>
      <c r="O722">
        <v>0</v>
      </c>
      <c r="P722">
        <v>0</v>
      </c>
      <c r="Q722">
        <v>0</v>
      </c>
      <c r="R722" s="1">
        <v>495580063.85000002</v>
      </c>
      <c r="S722" s="1">
        <v>340691666</v>
      </c>
      <c r="T722">
        <v>0</v>
      </c>
      <c r="U722">
        <v>0</v>
      </c>
      <c r="V722">
        <v>0</v>
      </c>
      <c r="W722" s="1">
        <v>154888397.84999999</v>
      </c>
    </row>
    <row r="723" spans="1:23" x14ac:dyDescent="0.35">
      <c r="A723">
        <v>33</v>
      </c>
      <c r="B723" t="s">
        <v>745</v>
      </c>
      <c r="C723">
        <v>3301</v>
      </c>
      <c r="D723" t="s">
        <v>746</v>
      </c>
      <c r="E723">
        <v>3301087</v>
      </c>
      <c r="F723" t="s">
        <v>769</v>
      </c>
      <c r="G723" t="s">
        <v>49</v>
      </c>
      <c r="H723" t="s">
        <v>1</v>
      </c>
      <c r="I723" t="s">
        <v>2</v>
      </c>
      <c r="J723" t="s">
        <v>3</v>
      </c>
      <c r="K723" t="s">
        <v>50</v>
      </c>
      <c r="L723" s="1">
        <v>484163396.85000002</v>
      </c>
      <c r="M723" s="1">
        <v>11416667</v>
      </c>
      <c r="N723">
        <v>0</v>
      </c>
      <c r="O723">
        <v>0</v>
      </c>
      <c r="P723">
        <v>0</v>
      </c>
      <c r="Q723">
        <v>0</v>
      </c>
      <c r="R723" s="1">
        <v>495580063.85000002</v>
      </c>
      <c r="S723" s="1">
        <v>340691666</v>
      </c>
      <c r="T723">
        <v>0</v>
      </c>
      <c r="U723">
        <v>0</v>
      </c>
      <c r="V723">
        <v>0</v>
      </c>
      <c r="W723" s="1">
        <v>154888397.84999999</v>
      </c>
    </row>
    <row r="724" spans="1:23" x14ac:dyDescent="0.35">
      <c r="A724">
        <v>33</v>
      </c>
      <c r="B724" t="s">
        <v>745</v>
      </c>
      <c r="C724">
        <v>3301</v>
      </c>
      <c r="D724" t="s">
        <v>746</v>
      </c>
      <c r="E724">
        <v>3301087</v>
      </c>
      <c r="F724" t="s">
        <v>769</v>
      </c>
      <c r="G724" t="s">
        <v>159</v>
      </c>
      <c r="H724" t="s">
        <v>1</v>
      </c>
      <c r="I724" t="s">
        <v>2</v>
      </c>
      <c r="J724" t="s">
        <v>3</v>
      </c>
      <c r="K724" t="s">
        <v>160</v>
      </c>
      <c r="L724" s="1">
        <v>484163396.85000002</v>
      </c>
      <c r="M724" s="1">
        <v>11416667</v>
      </c>
      <c r="N724">
        <v>0</v>
      </c>
      <c r="O724">
        <v>0</v>
      </c>
      <c r="P724">
        <v>0</v>
      </c>
      <c r="Q724">
        <v>0</v>
      </c>
      <c r="R724" s="1">
        <v>495580063.85000002</v>
      </c>
      <c r="S724" s="1">
        <v>340691666</v>
      </c>
      <c r="T724">
        <v>0</v>
      </c>
      <c r="U724">
        <v>0</v>
      </c>
      <c r="V724">
        <v>0</v>
      </c>
      <c r="W724" s="1">
        <v>154888397.84999999</v>
      </c>
    </row>
    <row r="725" spans="1:23" x14ac:dyDescent="0.35">
      <c r="A725">
        <v>33</v>
      </c>
      <c r="B725" t="s">
        <v>745</v>
      </c>
      <c r="C725">
        <v>3301</v>
      </c>
      <c r="D725" t="s">
        <v>746</v>
      </c>
      <c r="E725">
        <v>3301087</v>
      </c>
      <c r="F725" t="s">
        <v>769</v>
      </c>
      <c r="G725" t="s">
        <v>161</v>
      </c>
      <c r="H725" t="s">
        <v>1</v>
      </c>
      <c r="I725" t="s">
        <v>2</v>
      </c>
      <c r="J725" t="s">
        <v>3</v>
      </c>
      <c r="K725" t="s">
        <v>162</v>
      </c>
      <c r="L725" s="1">
        <v>484163396.85000002</v>
      </c>
      <c r="M725" s="1">
        <v>11416667</v>
      </c>
      <c r="N725">
        <v>0</v>
      </c>
      <c r="O725">
        <v>0</v>
      </c>
      <c r="P725">
        <v>0</v>
      </c>
      <c r="Q725">
        <v>0</v>
      </c>
      <c r="R725" s="1">
        <v>495580063.85000002</v>
      </c>
      <c r="S725" s="1">
        <v>340691666</v>
      </c>
      <c r="T725">
        <v>0</v>
      </c>
      <c r="U725">
        <v>0</v>
      </c>
      <c r="V725">
        <v>0</v>
      </c>
      <c r="W725" s="1">
        <v>154888397.84999999</v>
      </c>
    </row>
    <row r="726" spans="1:23" x14ac:dyDescent="0.35">
      <c r="A726">
        <v>33</v>
      </c>
      <c r="B726" t="s">
        <v>745</v>
      </c>
      <c r="C726">
        <v>3301</v>
      </c>
      <c r="D726" t="s">
        <v>746</v>
      </c>
      <c r="E726">
        <v>3301087</v>
      </c>
      <c r="F726" t="s">
        <v>769</v>
      </c>
      <c r="G726" t="s">
        <v>163</v>
      </c>
      <c r="H726" t="s">
        <v>1</v>
      </c>
      <c r="I726" t="s">
        <v>2</v>
      </c>
      <c r="J726" t="s">
        <v>3</v>
      </c>
      <c r="K726" t="s">
        <v>164</v>
      </c>
      <c r="L726" s="1">
        <v>484163396.85000002</v>
      </c>
      <c r="M726" s="1">
        <v>11416667</v>
      </c>
      <c r="N726">
        <v>0</v>
      </c>
      <c r="O726">
        <v>0</v>
      </c>
      <c r="P726">
        <v>0</v>
      </c>
      <c r="Q726">
        <v>0</v>
      </c>
      <c r="R726" s="1">
        <v>495580063.85000002</v>
      </c>
      <c r="S726" s="1">
        <v>340691666</v>
      </c>
      <c r="T726">
        <v>0</v>
      </c>
      <c r="U726">
        <v>0</v>
      </c>
      <c r="V726">
        <v>0</v>
      </c>
      <c r="W726" s="1">
        <v>154888397.84999999</v>
      </c>
    </row>
    <row r="727" spans="1:23" x14ac:dyDescent="0.35">
      <c r="A727">
        <v>33</v>
      </c>
      <c r="B727" t="s">
        <v>745</v>
      </c>
      <c r="C727">
        <v>3301</v>
      </c>
      <c r="D727" t="s">
        <v>746</v>
      </c>
      <c r="E727">
        <v>3301087</v>
      </c>
      <c r="F727" t="s">
        <v>769</v>
      </c>
      <c r="G727" t="s">
        <v>165</v>
      </c>
      <c r="H727" t="s">
        <v>1</v>
      </c>
      <c r="I727" t="s">
        <v>2</v>
      </c>
      <c r="J727" t="s">
        <v>3</v>
      </c>
      <c r="K727" t="s">
        <v>166</v>
      </c>
      <c r="L727" s="1">
        <v>484163396.85000002</v>
      </c>
      <c r="M727" s="1">
        <v>11416667</v>
      </c>
      <c r="N727">
        <v>0</v>
      </c>
      <c r="O727">
        <v>0</v>
      </c>
      <c r="P727">
        <v>0</v>
      </c>
      <c r="Q727">
        <v>0</v>
      </c>
      <c r="R727" s="1">
        <v>495580063.85000002</v>
      </c>
      <c r="S727" s="1">
        <v>340691666</v>
      </c>
      <c r="T727">
        <v>0</v>
      </c>
      <c r="U727">
        <v>0</v>
      </c>
      <c r="V727">
        <v>0</v>
      </c>
      <c r="W727" s="1">
        <v>154888397.84999999</v>
      </c>
    </row>
    <row r="728" spans="1:23" x14ac:dyDescent="0.35">
      <c r="A728">
        <v>33</v>
      </c>
      <c r="B728" t="s">
        <v>745</v>
      </c>
      <c r="C728">
        <v>3301</v>
      </c>
      <c r="D728" t="s">
        <v>746</v>
      </c>
      <c r="E728">
        <v>3301087</v>
      </c>
      <c r="F728" t="s">
        <v>769</v>
      </c>
      <c r="G728" t="s">
        <v>770</v>
      </c>
      <c r="H728">
        <v>22</v>
      </c>
      <c r="I728" t="s">
        <v>771</v>
      </c>
      <c r="J728">
        <v>344</v>
      </c>
      <c r="K728" t="s">
        <v>772</v>
      </c>
      <c r="L728" s="1">
        <v>484163396.85000002</v>
      </c>
      <c r="M728">
        <v>0</v>
      </c>
      <c r="N728">
        <v>0</v>
      </c>
      <c r="O728">
        <v>0</v>
      </c>
      <c r="P728">
        <v>0</v>
      </c>
      <c r="Q728">
        <v>0</v>
      </c>
      <c r="R728" s="1">
        <v>484163396.85000002</v>
      </c>
      <c r="S728" s="1">
        <v>329274999</v>
      </c>
      <c r="T728">
        <v>0</v>
      </c>
      <c r="U728">
        <v>0</v>
      </c>
      <c r="V728">
        <v>0</v>
      </c>
      <c r="W728" s="1">
        <v>154888397.84999999</v>
      </c>
    </row>
    <row r="729" spans="1:23" x14ac:dyDescent="0.35">
      <c r="A729">
        <v>33</v>
      </c>
      <c r="B729" t="s">
        <v>745</v>
      </c>
      <c r="C729">
        <v>3301</v>
      </c>
      <c r="D729" t="s">
        <v>746</v>
      </c>
      <c r="E729">
        <v>3301087</v>
      </c>
      <c r="F729" t="s">
        <v>769</v>
      </c>
      <c r="G729" t="s">
        <v>773</v>
      </c>
      <c r="H729">
        <v>324</v>
      </c>
      <c r="I729" t="s">
        <v>774</v>
      </c>
      <c r="J729">
        <v>488</v>
      </c>
      <c r="K729" t="s">
        <v>772</v>
      </c>
      <c r="L729">
        <v>0</v>
      </c>
      <c r="M729" s="1">
        <v>11416667</v>
      </c>
      <c r="N729">
        <v>0</v>
      </c>
      <c r="O729">
        <v>0</v>
      </c>
      <c r="P729">
        <v>0</v>
      </c>
      <c r="Q729">
        <v>0</v>
      </c>
      <c r="R729" s="1">
        <v>11416667</v>
      </c>
      <c r="S729" s="1">
        <v>11416667</v>
      </c>
      <c r="T729">
        <v>0</v>
      </c>
      <c r="U729">
        <v>0</v>
      </c>
      <c r="V729">
        <v>0</v>
      </c>
      <c r="W729">
        <v>0</v>
      </c>
    </row>
    <row r="730" spans="1:23" x14ac:dyDescent="0.35">
      <c r="A730">
        <v>33</v>
      </c>
      <c r="B730" t="s">
        <v>745</v>
      </c>
      <c r="C730">
        <v>3301</v>
      </c>
      <c r="D730" t="s">
        <v>746</v>
      </c>
      <c r="E730">
        <v>3301098</v>
      </c>
      <c r="F730" t="s">
        <v>775</v>
      </c>
      <c r="G730">
        <v>2</v>
      </c>
      <c r="H730" t="s">
        <v>1</v>
      </c>
      <c r="I730" t="s">
        <v>2</v>
      </c>
      <c r="J730" t="s">
        <v>3</v>
      </c>
      <c r="K730" t="s">
        <v>48</v>
      </c>
      <c r="L730" s="1">
        <v>25033873.140000001</v>
      </c>
      <c r="M730" s="1">
        <v>61129258.310000002</v>
      </c>
      <c r="N730">
        <v>0</v>
      </c>
      <c r="O730">
        <v>0</v>
      </c>
      <c r="P730">
        <v>0</v>
      </c>
      <c r="Q730">
        <v>0</v>
      </c>
      <c r="R730" s="1">
        <v>86163131.450000003</v>
      </c>
      <c r="S730">
        <v>0</v>
      </c>
      <c r="T730">
        <v>0</v>
      </c>
      <c r="U730">
        <v>0</v>
      </c>
      <c r="V730">
        <v>0</v>
      </c>
      <c r="W730" s="1">
        <v>86163131.450000003</v>
      </c>
    </row>
    <row r="731" spans="1:23" x14ac:dyDescent="0.35">
      <c r="A731">
        <v>33</v>
      </c>
      <c r="B731" t="s">
        <v>745</v>
      </c>
      <c r="C731">
        <v>3301</v>
      </c>
      <c r="D731" t="s">
        <v>746</v>
      </c>
      <c r="E731">
        <v>3301098</v>
      </c>
      <c r="F731" t="s">
        <v>775</v>
      </c>
      <c r="G731" t="s">
        <v>49</v>
      </c>
      <c r="H731" t="s">
        <v>1</v>
      </c>
      <c r="I731" t="s">
        <v>2</v>
      </c>
      <c r="J731" t="s">
        <v>3</v>
      </c>
      <c r="K731" t="s">
        <v>50</v>
      </c>
      <c r="L731" s="1">
        <v>25033873.140000001</v>
      </c>
      <c r="M731" s="1">
        <v>61129258.310000002</v>
      </c>
      <c r="N731">
        <v>0</v>
      </c>
      <c r="O731">
        <v>0</v>
      </c>
      <c r="P731">
        <v>0</v>
      </c>
      <c r="Q731">
        <v>0</v>
      </c>
      <c r="R731" s="1">
        <v>86163131.450000003</v>
      </c>
      <c r="S731">
        <v>0</v>
      </c>
      <c r="T731">
        <v>0</v>
      </c>
      <c r="U731">
        <v>0</v>
      </c>
      <c r="V731">
        <v>0</v>
      </c>
      <c r="W731" s="1">
        <v>86163131.450000003</v>
      </c>
    </row>
    <row r="732" spans="1:23" x14ac:dyDescent="0.35">
      <c r="A732">
        <v>33</v>
      </c>
      <c r="B732" t="s">
        <v>745</v>
      </c>
      <c r="C732">
        <v>3301</v>
      </c>
      <c r="D732" t="s">
        <v>746</v>
      </c>
      <c r="E732">
        <v>3301098</v>
      </c>
      <c r="F732" t="s">
        <v>775</v>
      </c>
      <c r="G732" t="s">
        <v>159</v>
      </c>
      <c r="H732" t="s">
        <v>1</v>
      </c>
      <c r="I732" t="s">
        <v>2</v>
      </c>
      <c r="J732" t="s">
        <v>3</v>
      </c>
      <c r="K732" t="s">
        <v>160</v>
      </c>
      <c r="L732" s="1">
        <v>25033873.140000001</v>
      </c>
      <c r="M732" s="1">
        <v>61129258.310000002</v>
      </c>
      <c r="N732">
        <v>0</v>
      </c>
      <c r="O732">
        <v>0</v>
      </c>
      <c r="P732">
        <v>0</v>
      </c>
      <c r="Q732">
        <v>0</v>
      </c>
      <c r="R732" s="1">
        <v>86163131.450000003</v>
      </c>
      <c r="S732">
        <v>0</v>
      </c>
      <c r="T732">
        <v>0</v>
      </c>
      <c r="U732">
        <v>0</v>
      </c>
      <c r="V732">
        <v>0</v>
      </c>
      <c r="W732" s="1">
        <v>86163131.450000003</v>
      </c>
    </row>
    <row r="733" spans="1:23" x14ac:dyDescent="0.35">
      <c r="A733">
        <v>33</v>
      </c>
      <c r="B733" t="s">
        <v>745</v>
      </c>
      <c r="C733">
        <v>3301</v>
      </c>
      <c r="D733" t="s">
        <v>746</v>
      </c>
      <c r="E733">
        <v>3301098</v>
      </c>
      <c r="F733" t="s">
        <v>775</v>
      </c>
      <c r="G733" t="s">
        <v>161</v>
      </c>
      <c r="H733" t="s">
        <v>1</v>
      </c>
      <c r="I733" t="s">
        <v>2</v>
      </c>
      <c r="J733" t="s">
        <v>3</v>
      </c>
      <c r="K733" t="s">
        <v>162</v>
      </c>
      <c r="L733" s="1">
        <v>25033873.140000001</v>
      </c>
      <c r="M733" s="1">
        <v>61129258.310000002</v>
      </c>
      <c r="N733">
        <v>0</v>
      </c>
      <c r="O733">
        <v>0</v>
      </c>
      <c r="P733">
        <v>0</v>
      </c>
      <c r="Q733">
        <v>0</v>
      </c>
      <c r="R733" s="1">
        <v>86163131.450000003</v>
      </c>
      <c r="S733">
        <v>0</v>
      </c>
      <c r="T733">
        <v>0</v>
      </c>
      <c r="U733">
        <v>0</v>
      </c>
      <c r="V733">
        <v>0</v>
      </c>
      <c r="W733" s="1">
        <v>86163131.450000003</v>
      </c>
    </row>
    <row r="734" spans="1:23" x14ac:dyDescent="0.35">
      <c r="A734">
        <v>33</v>
      </c>
      <c r="B734" t="s">
        <v>745</v>
      </c>
      <c r="C734">
        <v>3301</v>
      </c>
      <c r="D734" t="s">
        <v>746</v>
      </c>
      <c r="E734">
        <v>3301098</v>
      </c>
      <c r="F734" t="s">
        <v>775</v>
      </c>
      <c r="G734" t="s">
        <v>163</v>
      </c>
      <c r="H734" t="s">
        <v>1</v>
      </c>
      <c r="I734" t="s">
        <v>2</v>
      </c>
      <c r="J734" t="s">
        <v>3</v>
      </c>
      <c r="K734" t="s">
        <v>164</v>
      </c>
      <c r="L734" s="1">
        <v>25033873.140000001</v>
      </c>
      <c r="M734" s="1">
        <v>61129258.310000002</v>
      </c>
      <c r="N734">
        <v>0</v>
      </c>
      <c r="O734">
        <v>0</v>
      </c>
      <c r="P734">
        <v>0</v>
      </c>
      <c r="Q734">
        <v>0</v>
      </c>
      <c r="R734" s="1">
        <v>86163131.450000003</v>
      </c>
      <c r="S734">
        <v>0</v>
      </c>
      <c r="T734">
        <v>0</v>
      </c>
      <c r="U734">
        <v>0</v>
      </c>
      <c r="V734">
        <v>0</v>
      </c>
      <c r="W734" s="1">
        <v>86163131.450000003</v>
      </c>
    </row>
    <row r="735" spans="1:23" x14ac:dyDescent="0.35">
      <c r="A735">
        <v>33</v>
      </c>
      <c r="B735" t="s">
        <v>745</v>
      </c>
      <c r="C735">
        <v>3301</v>
      </c>
      <c r="D735" t="s">
        <v>746</v>
      </c>
      <c r="E735">
        <v>3301098</v>
      </c>
      <c r="F735" t="s">
        <v>775</v>
      </c>
      <c r="G735" t="s">
        <v>165</v>
      </c>
      <c r="H735" t="s">
        <v>1</v>
      </c>
      <c r="I735" t="s">
        <v>2</v>
      </c>
      <c r="J735" t="s">
        <v>3</v>
      </c>
      <c r="K735" t="s">
        <v>166</v>
      </c>
      <c r="L735" s="1">
        <v>25033873.140000001</v>
      </c>
      <c r="M735" s="1">
        <v>61129258.310000002</v>
      </c>
      <c r="N735">
        <v>0</v>
      </c>
      <c r="O735">
        <v>0</v>
      </c>
      <c r="P735">
        <v>0</v>
      </c>
      <c r="Q735">
        <v>0</v>
      </c>
      <c r="R735" s="1">
        <v>86163131.450000003</v>
      </c>
      <c r="S735">
        <v>0</v>
      </c>
      <c r="T735">
        <v>0</v>
      </c>
      <c r="U735">
        <v>0</v>
      </c>
      <c r="V735">
        <v>0</v>
      </c>
      <c r="W735" s="1">
        <v>86163131.450000003</v>
      </c>
    </row>
    <row r="736" spans="1:23" x14ac:dyDescent="0.35">
      <c r="A736">
        <v>33</v>
      </c>
      <c r="B736" t="s">
        <v>745</v>
      </c>
      <c r="C736">
        <v>3301</v>
      </c>
      <c r="D736" t="s">
        <v>746</v>
      </c>
      <c r="E736">
        <v>3301098</v>
      </c>
      <c r="F736" t="s">
        <v>775</v>
      </c>
      <c r="G736" t="s">
        <v>776</v>
      </c>
      <c r="H736">
        <v>21</v>
      </c>
      <c r="I736" t="s">
        <v>751</v>
      </c>
      <c r="J736">
        <v>345</v>
      </c>
      <c r="K736" t="s">
        <v>777</v>
      </c>
      <c r="L736" s="1">
        <v>25033873.140000001</v>
      </c>
      <c r="M736">
        <v>0</v>
      </c>
      <c r="N736">
        <v>0</v>
      </c>
      <c r="O736">
        <v>0</v>
      </c>
      <c r="P736">
        <v>0</v>
      </c>
      <c r="Q736">
        <v>0</v>
      </c>
      <c r="R736" s="1">
        <v>25033873.140000001</v>
      </c>
      <c r="S736">
        <v>0</v>
      </c>
      <c r="T736">
        <v>0</v>
      </c>
      <c r="U736">
        <v>0</v>
      </c>
      <c r="V736">
        <v>0</v>
      </c>
      <c r="W736" s="1">
        <v>25033873.140000001</v>
      </c>
    </row>
    <row r="737" spans="1:23" x14ac:dyDescent="0.35">
      <c r="A737">
        <v>33</v>
      </c>
      <c r="B737" t="s">
        <v>745</v>
      </c>
      <c r="C737">
        <v>3301</v>
      </c>
      <c r="D737" t="s">
        <v>746</v>
      </c>
      <c r="E737">
        <v>3301098</v>
      </c>
      <c r="F737" t="s">
        <v>775</v>
      </c>
      <c r="G737" t="s">
        <v>778</v>
      </c>
      <c r="H737">
        <v>325</v>
      </c>
      <c r="I737" t="s">
        <v>756</v>
      </c>
      <c r="J737">
        <v>484</v>
      </c>
      <c r="K737" t="s">
        <v>779</v>
      </c>
      <c r="L737">
        <v>0</v>
      </c>
      <c r="M737" s="1">
        <v>61129258.310000002</v>
      </c>
      <c r="N737">
        <v>0</v>
      </c>
      <c r="O737">
        <v>0</v>
      </c>
      <c r="P737">
        <v>0</v>
      </c>
      <c r="Q737">
        <v>0</v>
      </c>
      <c r="R737" s="1">
        <v>61129258.310000002</v>
      </c>
      <c r="S737">
        <v>0</v>
      </c>
      <c r="T737">
        <v>0</v>
      </c>
      <c r="U737">
        <v>0</v>
      </c>
      <c r="V737">
        <v>0</v>
      </c>
      <c r="W737" s="1">
        <v>61129258.310000002</v>
      </c>
    </row>
    <row r="738" spans="1:23" x14ac:dyDescent="0.35">
      <c r="A738">
        <v>35</v>
      </c>
      <c r="B738" t="s">
        <v>780</v>
      </c>
      <c r="C738">
        <v>3502</v>
      </c>
      <c r="D738" t="s">
        <v>781</v>
      </c>
      <c r="E738">
        <v>3502004</v>
      </c>
      <c r="F738" t="s">
        <v>782</v>
      </c>
      <c r="G738">
        <v>2</v>
      </c>
      <c r="H738" t="s">
        <v>1</v>
      </c>
      <c r="I738" t="s">
        <v>2</v>
      </c>
      <c r="J738" t="s">
        <v>3</v>
      </c>
      <c r="K738" t="s">
        <v>48</v>
      </c>
      <c r="L738">
        <v>0</v>
      </c>
      <c r="M738" s="1">
        <v>352154424</v>
      </c>
      <c r="N738">
        <v>0</v>
      </c>
      <c r="O738">
        <v>0</v>
      </c>
      <c r="P738">
        <v>0</v>
      </c>
      <c r="Q738">
        <v>0</v>
      </c>
      <c r="R738" s="1">
        <v>352154424</v>
      </c>
      <c r="S738" s="1">
        <v>352154424</v>
      </c>
      <c r="T738" s="1">
        <v>82505406</v>
      </c>
      <c r="U738" s="1">
        <v>80189184</v>
      </c>
      <c r="V738" s="1">
        <v>80189184</v>
      </c>
      <c r="W738">
        <v>0</v>
      </c>
    </row>
    <row r="739" spans="1:23" x14ac:dyDescent="0.35">
      <c r="A739">
        <v>35</v>
      </c>
      <c r="B739" t="s">
        <v>780</v>
      </c>
      <c r="C739">
        <v>3502</v>
      </c>
      <c r="D739" t="s">
        <v>781</v>
      </c>
      <c r="E739">
        <v>3502004</v>
      </c>
      <c r="F739" t="s">
        <v>782</v>
      </c>
      <c r="G739" t="s">
        <v>49</v>
      </c>
      <c r="H739" t="s">
        <v>1</v>
      </c>
      <c r="I739" t="s">
        <v>2</v>
      </c>
      <c r="J739" t="s">
        <v>3</v>
      </c>
      <c r="K739" t="s">
        <v>50</v>
      </c>
      <c r="L739">
        <v>0</v>
      </c>
      <c r="M739" s="1">
        <v>352154424</v>
      </c>
      <c r="N739">
        <v>0</v>
      </c>
      <c r="O739">
        <v>0</v>
      </c>
      <c r="P739">
        <v>0</v>
      </c>
      <c r="Q739">
        <v>0</v>
      </c>
      <c r="R739" s="1">
        <v>352154424</v>
      </c>
      <c r="S739" s="1">
        <v>352154424</v>
      </c>
      <c r="T739" s="1">
        <v>82505406</v>
      </c>
      <c r="U739" s="1">
        <v>80189184</v>
      </c>
      <c r="V739" s="1">
        <v>80189184</v>
      </c>
      <c r="W739">
        <v>0</v>
      </c>
    </row>
    <row r="740" spans="1:23" x14ac:dyDescent="0.35">
      <c r="A740">
        <v>35</v>
      </c>
      <c r="B740" t="s">
        <v>780</v>
      </c>
      <c r="C740">
        <v>3502</v>
      </c>
      <c r="D740" t="s">
        <v>781</v>
      </c>
      <c r="E740">
        <v>3502004</v>
      </c>
      <c r="F740" t="s">
        <v>782</v>
      </c>
      <c r="G740" t="s">
        <v>159</v>
      </c>
      <c r="H740" t="s">
        <v>1</v>
      </c>
      <c r="I740" t="s">
        <v>2</v>
      </c>
      <c r="J740" t="s">
        <v>3</v>
      </c>
      <c r="K740" t="s">
        <v>160</v>
      </c>
      <c r="L740">
        <v>0</v>
      </c>
      <c r="M740" s="1">
        <v>352154424</v>
      </c>
      <c r="N740">
        <v>0</v>
      </c>
      <c r="O740">
        <v>0</v>
      </c>
      <c r="P740">
        <v>0</v>
      </c>
      <c r="Q740">
        <v>0</v>
      </c>
      <c r="R740" s="1">
        <v>352154424</v>
      </c>
      <c r="S740" s="1">
        <v>352154424</v>
      </c>
      <c r="T740" s="1">
        <v>82505406</v>
      </c>
      <c r="U740" s="1">
        <v>80189184</v>
      </c>
      <c r="V740" s="1">
        <v>80189184</v>
      </c>
      <c r="W740">
        <v>0</v>
      </c>
    </row>
    <row r="741" spans="1:23" x14ac:dyDescent="0.35">
      <c r="A741">
        <v>35</v>
      </c>
      <c r="B741" t="s">
        <v>780</v>
      </c>
      <c r="C741">
        <v>3502</v>
      </c>
      <c r="D741" t="s">
        <v>781</v>
      </c>
      <c r="E741">
        <v>3502004</v>
      </c>
      <c r="F741" t="s">
        <v>782</v>
      </c>
      <c r="G741" t="s">
        <v>161</v>
      </c>
      <c r="H741" t="s">
        <v>1</v>
      </c>
      <c r="I741" t="s">
        <v>2</v>
      </c>
      <c r="J741" t="s">
        <v>3</v>
      </c>
      <c r="K741" t="s">
        <v>162</v>
      </c>
      <c r="L741">
        <v>0</v>
      </c>
      <c r="M741" s="1">
        <v>352154424</v>
      </c>
      <c r="N741">
        <v>0</v>
      </c>
      <c r="O741">
        <v>0</v>
      </c>
      <c r="P741">
        <v>0</v>
      </c>
      <c r="Q741">
        <v>0</v>
      </c>
      <c r="R741" s="1">
        <v>352154424</v>
      </c>
      <c r="S741" s="1">
        <v>352154424</v>
      </c>
      <c r="T741" s="1">
        <v>82505406</v>
      </c>
      <c r="U741" s="1">
        <v>80189184</v>
      </c>
      <c r="V741" s="1">
        <v>80189184</v>
      </c>
      <c r="W741">
        <v>0</v>
      </c>
    </row>
    <row r="742" spans="1:23" x14ac:dyDescent="0.35">
      <c r="A742">
        <v>35</v>
      </c>
      <c r="B742" t="s">
        <v>780</v>
      </c>
      <c r="C742">
        <v>3502</v>
      </c>
      <c r="D742" t="s">
        <v>781</v>
      </c>
      <c r="E742">
        <v>3502004</v>
      </c>
      <c r="F742" t="s">
        <v>782</v>
      </c>
      <c r="G742" t="s">
        <v>163</v>
      </c>
      <c r="H742" t="s">
        <v>1</v>
      </c>
      <c r="I742" t="s">
        <v>2</v>
      </c>
      <c r="J742" t="s">
        <v>3</v>
      </c>
      <c r="K742" t="s">
        <v>164</v>
      </c>
      <c r="L742">
        <v>0</v>
      </c>
      <c r="M742" s="1">
        <v>352154424</v>
      </c>
      <c r="N742">
        <v>0</v>
      </c>
      <c r="O742">
        <v>0</v>
      </c>
      <c r="P742">
        <v>0</v>
      </c>
      <c r="Q742">
        <v>0</v>
      </c>
      <c r="R742" s="1">
        <v>352154424</v>
      </c>
      <c r="S742" s="1">
        <v>352154424</v>
      </c>
      <c r="T742" s="1">
        <v>82505406</v>
      </c>
      <c r="U742" s="1">
        <v>80189184</v>
      </c>
      <c r="V742" s="1">
        <v>80189184</v>
      </c>
      <c r="W742">
        <v>0</v>
      </c>
    </row>
    <row r="743" spans="1:23" x14ac:dyDescent="0.35">
      <c r="A743">
        <v>35</v>
      </c>
      <c r="B743" t="s">
        <v>780</v>
      </c>
      <c r="C743">
        <v>3502</v>
      </c>
      <c r="D743" t="s">
        <v>781</v>
      </c>
      <c r="E743">
        <v>3502004</v>
      </c>
      <c r="F743" t="s">
        <v>782</v>
      </c>
      <c r="G743" t="s">
        <v>783</v>
      </c>
      <c r="H743" t="s">
        <v>1</v>
      </c>
      <c r="I743" t="s">
        <v>2</v>
      </c>
      <c r="J743" t="s">
        <v>3</v>
      </c>
      <c r="K743" t="s">
        <v>784</v>
      </c>
      <c r="L743">
        <v>0</v>
      </c>
      <c r="M743" s="1">
        <v>352154424</v>
      </c>
      <c r="N743">
        <v>0</v>
      </c>
      <c r="O743">
        <v>0</v>
      </c>
      <c r="P743">
        <v>0</v>
      </c>
      <c r="Q743">
        <v>0</v>
      </c>
      <c r="R743" s="1">
        <v>352154424</v>
      </c>
      <c r="S743" s="1">
        <v>352154424</v>
      </c>
      <c r="T743" s="1">
        <v>82505406</v>
      </c>
      <c r="U743" s="1">
        <v>80189184</v>
      </c>
      <c r="V743" s="1">
        <v>80189184</v>
      </c>
      <c r="W743">
        <v>0</v>
      </c>
    </row>
    <row r="744" spans="1:23" x14ac:dyDescent="0.35">
      <c r="A744">
        <v>35</v>
      </c>
      <c r="B744" t="s">
        <v>780</v>
      </c>
      <c r="C744">
        <v>3502</v>
      </c>
      <c r="D744" t="s">
        <v>781</v>
      </c>
      <c r="E744">
        <v>3502004</v>
      </c>
      <c r="F744" t="s">
        <v>782</v>
      </c>
      <c r="G744" t="s">
        <v>785</v>
      </c>
      <c r="H744">
        <v>342</v>
      </c>
      <c r="I744" t="s">
        <v>239</v>
      </c>
      <c r="J744">
        <v>580</v>
      </c>
      <c r="K744" t="s">
        <v>786</v>
      </c>
      <c r="L744">
        <v>0</v>
      </c>
      <c r="M744" s="1">
        <v>352154424</v>
      </c>
      <c r="N744">
        <v>0</v>
      </c>
      <c r="O744">
        <v>0</v>
      </c>
      <c r="P744">
        <v>0</v>
      </c>
      <c r="Q744">
        <v>0</v>
      </c>
      <c r="R744" s="1">
        <v>352154424</v>
      </c>
      <c r="S744" s="1">
        <v>352154424</v>
      </c>
      <c r="T744" s="1">
        <v>82505406</v>
      </c>
      <c r="U744" s="1">
        <v>80189184</v>
      </c>
      <c r="V744" s="1">
        <v>80189184</v>
      </c>
      <c r="W744">
        <v>0</v>
      </c>
    </row>
    <row r="745" spans="1:23" x14ac:dyDescent="0.35">
      <c r="A745">
        <v>35</v>
      </c>
      <c r="B745" t="s">
        <v>780</v>
      </c>
      <c r="C745">
        <v>3502</v>
      </c>
      <c r="D745" t="s">
        <v>781</v>
      </c>
      <c r="E745">
        <v>3502046</v>
      </c>
      <c r="F745" t="s">
        <v>787</v>
      </c>
      <c r="G745">
        <v>2</v>
      </c>
      <c r="H745" t="s">
        <v>1</v>
      </c>
      <c r="I745" t="s">
        <v>2</v>
      </c>
      <c r="J745" t="s">
        <v>3</v>
      </c>
      <c r="K745" t="s">
        <v>48</v>
      </c>
      <c r="L745" s="1">
        <v>55000000</v>
      </c>
      <c r="M745" s="1">
        <v>40000000</v>
      </c>
      <c r="N745">
        <v>0</v>
      </c>
      <c r="O745" s="1">
        <v>691678164.50999999</v>
      </c>
      <c r="P745">
        <v>0</v>
      </c>
      <c r="Q745">
        <v>0</v>
      </c>
      <c r="R745" s="1">
        <v>786678164.50999999</v>
      </c>
      <c r="S745" s="1">
        <v>111500000</v>
      </c>
      <c r="T745" s="1">
        <v>71500000</v>
      </c>
      <c r="U745" s="1">
        <v>40000000</v>
      </c>
      <c r="V745">
        <v>0</v>
      </c>
      <c r="W745" s="1">
        <v>675178164.50999999</v>
      </c>
    </row>
    <row r="746" spans="1:23" x14ac:dyDescent="0.35">
      <c r="A746">
        <v>35</v>
      </c>
      <c r="B746" t="s">
        <v>780</v>
      </c>
      <c r="C746">
        <v>3502</v>
      </c>
      <c r="D746" t="s">
        <v>781</v>
      </c>
      <c r="E746">
        <v>3502046</v>
      </c>
      <c r="F746" t="s">
        <v>787</v>
      </c>
      <c r="G746" t="s">
        <v>49</v>
      </c>
      <c r="H746" t="s">
        <v>1</v>
      </c>
      <c r="I746" t="s">
        <v>2</v>
      </c>
      <c r="J746" t="s">
        <v>3</v>
      </c>
      <c r="K746" t="s">
        <v>50</v>
      </c>
      <c r="L746" s="1">
        <v>55000000</v>
      </c>
      <c r="M746" s="1">
        <v>40000000</v>
      </c>
      <c r="N746">
        <v>0</v>
      </c>
      <c r="O746" s="1">
        <v>691678164.50999999</v>
      </c>
      <c r="P746">
        <v>0</v>
      </c>
      <c r="Q746">
        <v>0</v>
      </c>
      <c r="R746" s="1">
        <v>786678164.50999999</v>
      </c>
      <c r="S746" s="1">
        <v>111500000</v>
      </c>
      <c r="T746" s="1">
        <v>71500000</v>
      </c>
      <c r="U746" s="1">
        <v>40000000</v>
      </c>
      <c r="V746">
        <v>0</v>
      </c>
      <c r="W746" s="1">
        <v>675178164.50999999</v>
      </c>
    </row>
    <row r="747" spans="1:23" x14ac:dyDescent="0.35">
      <c r="A747">
        <v>35</v>
      </c>
      <c r="B747" t="s">
        <v>780</v>
      </c>
      <c r="C747">
        <v>3502</v>
      </c>
      <c r="D747" t="s">
        <v>781</v>
      </c>
      <c r="E747">
        <v>3502046</v>
      </c>
      <c r="F747" t="s">
        <v>787</v>
      </c>
      <c r="G747" t="s">
        <v>159</v>
      </c>
      <c r="H747" t="s">
        <v>1</v>
      </c>
      <c r="I747" t="s">
        <v>2</v>
      </c>
      <c r="J747" t="s">
        <v>3</v>
      </c>
      <c r="K747" t="s">
        <v>160</v>
      </c>
      <c r="L747" s="1">
        <v>55000000</v>
      </c>
      <c r="M747" s="1">
        <v>40000000</v>
      </c>
      <c r="N747">
        <v>0</v>
      </c>
      <c r="O747" s="1">
        <v>691678164.50999999</v>
      </c>
      <c r="P747">
        <v>0</v>
      </c>
      <c r="Q747">
        <v>0</v>
      </c>
      <c r="R747" s="1">
        <v>786678164.50999999</v>
      </c>
      <c r="S747" s="1">
        <v>111500000</v>
      </c>
      <c r="T747" s="1">
        <v>71500000</v>
      </c>
      <c r="U747" s="1">
        <v>40000000</v>
      </c>
      <c r="V747">
        <v>0</v>
      </c>
      <c r="W747" s="1">
        <v>675178164.50999999</v>
      </c>
    </row>
    <row r="748" spans="1:23" x14ac:dyDescent="0.35">
      <c r="A748">
        <v>35</v>
      </c>
      <c r="B748" t="s">
        <v>780</v>
      </c>
      <c r="C748">
        <v>3502</v>
      </c>
      <c r="D748" t="s">
        <v>781</v>
      </c>
      <c r="E748">
        <v>3502046</v>
      </c>
      <c r="F748" t="s">
        <v>787</v>
      </c>
      <c r="G748" t="s">
        <v>161</v>
      </c>
      <c r="H748" t="s">
        <v>1</v>
      </c>
      <c r="I748" t="s">
        <v>2</v>
      </c>
      <c r="J748" t="s">
        <v>3</v>
      </c>
      <c r="K748" t="s">
        <v>162</v>
      </c>
      <c r="L748" s="1">
        <v>55000000</v>
      </c>
      <c r="M748" s="1">
        <v>40000000</v>
      </c>
      <c r="N748">
        <v>0</v>
      </c>
      <c r="O748" s="1">
        <v>691678164.50999999</v>
      </c>
      <c r="P748">
        <v>0</v>
      </c>
      <c r="Q748">
        <v>0</v>
      </c>
      <c r="R748" s="1">
        <v>786678164.50999999</v>
      </c>
      <c r="S748" s="1">
        <v>111500000</v>
      </c>
      <c r="T748" s="1">
        <v>71500000</v>
      </c>
      <c r="U748" s="1">
        <v>40000000</v>
      </c>
      <c r="V748">
        <v>0</v>
      </c>
      <c r="W748" s="1">
        <v>675178164.50999999</v>
      </c>
    </row>
    <row r="749" spans="1:23" x14ac:dyDescent="0.35">
      <c r="A749">
        <v>35</v>
      </c>
      <c r="B749" t="s">
        <v>780</v>
      </c>
      <c r="C749">
        <v>3502</v>
      </c>
      <c r="D749" t="s">
        <v>781</v>
      </c>
      <c r="E749">
        <v>3502046</v>
      </c>
      <c r="F749" t="s">
        <v>787</v>
      </c>
      <c r="G749" t="s">
        <v>163</v>
      </c>
      <c r="H749" t="s">
        <v>1</v>
      </c>
      <c r="I749" t="s">
        <v>2</v>
      </c>
      <c r="J749" t="s">
        <v>3</v>
      </c>
      <c r="K749" t="s">
        <v>164</v>
      </c>
      <c r="L749" s="1">
        <v>55000000</v>
      </c>
      <c r="M749" s="1">
        <v>40000000</v>
      </c>
      <c r="N749">
        <v>0</v>
      </c>
      <c r="O749" s="1">
        <v>691678164.50999999</v>
      </c>
      <c r="P749">
        <v>0</v>
      </c>
      <c r="Q749">
        <v>0</v>
      </c>
      <c r="R749" s="1">
        <v>786678164.50999999</v>
      </c>
      <c r="S749" s="1">
        <v>111500000</v>
      </c>
      <c r="T749" s="1">
        <v>71500000</v>
      </c>
      <c r="U749" s="1">
        <v>40000000</v>
      </c>
      <c r="V749">
        <v>0</v>
      </c>
      <c r="W749" s="1">
        <v>675178164.50999999</v>
      </c>
    </row>
    <row r="750" spans="1:23" x14ac:dyDescent="0.35">
      <c r="A750">
        <v>35</v>
      </c>
      <c r="B750" t="s">
        <v>780</v>
      </c>
      <c r="C750">
        <v>3502</v>
      </c>
      <c r="D750" t="s">
        <v>781</v>
      </c>
      <c r="E750">
        <v>3502046</v>
      </c>
      <c r="F750" t="s">
        <v>787</v>
      </c>
      <c r="G750" t="s">
        <v>165</v>
      </c>
      <c r="H750" t="s">
        <v>1</v>
      </c>
      <c r="I750" t="s">
        <v>2</v>
      </c>
      <c r="J750" t="s">
        <v>3</v>
      </c>
      <c r="K750" t="s">
        <v>166</v>
      </c>
      <c r="L750" s="1">
        <v>55000000</v>
      </c>
      <c r="M750" s="1">
        <v>40000000</v>
      </c>
      <c r="N750">
        <v>0</v>
      </c>
      <c r="O750" s="1">
        <v>691678164.50999999</v>
      </c>
      <c r="P750">
        <v>0</v>
      </c>
      <c r="Q750">
        <v>0</v>
      </c>
      <c r="R750" s="1">
        <v>786678164.50999999</v>
      </c>
      <c r="S750" s="1">
        <v>111500000</v>
      </c>
      <c r="T750" s="1">
        <v>71500000</v>
      </c>
      <c r="U750" s="1">
        <v>40000000</v>
      </c>
      <c r="V750">
        <v>0</v>
      </c>
      <c r="W750" s="1">
        <v>675178164.50999999</v>
      </c>
    </row>
    <row r="751" spans="1:23" x14ac:dyDescent="0.35">
      <c r="A751">
        <v>35</v>
      </c>
      <c r="B751" t="s">
        <v>780</v>
      </c>
      <c r="C751">
        <v>3502</v>
      </c>
      <c r="D751" t="s">
        <v>781</v>
      </c>
      <c r="E751">
        <v>3502046</v>
      </c>
      <c r="F751" t="s">
        <v>787</v>
      </c>
      <c r="G751" t="s">
        <v>788</v>
      </c>
      <c r="H751">
        <v>1</v>
      </c>
      <c r="I751" t="s">
        <v>225</v>
      </c>
      <c r="J751">
        <v>346</v>
      </c>
      <c r="K751" t="s">
        <v>789</v>
      </c>
      <c r="L751" s="1">
        <v>30000000</v>
      </c>
      <c r="M751">
        <v>0</v>
      </c>
      <c r="N751">
        <v>0</v>
      </c>
      <c r="O751" s="1">
        <v>651678164.50999999</v>
      </c>
      <c r="P751">
        <v>0</v>
      </c>
      <c r="Q751">
        <v>0</v>
      </c>
      <c r="R751" s="1">
        <v>681678164.50999999</v>
      </c>
      <c r="S751" s="1">
        <v>30000000</v>
      </c>
      <c r="T751" s="1">
        <v>30000000</v>
      </c>
      <c r="U751">
        <v>0</v>
      </c>
      <c r="V751">
        <v>0</v>
      </c>
      <c r="W751" s="1">
        <v>651678164.50999999</v>
      </c>
    </row>
    <row r="752" spans="1:23" x14ac:dyDescent="0.35">
      <c r="A752">
        <v>35</v>
      </c>
      <c r="B752" t="s">
        <v>780</v>
      </c>
      <c r="C752">
        <v>3502</v>
      </c>
      <c r="D752" t="s">
        <v>781</v>
      </c>
      <c r="E752">
        <v>3502046</v>
      </c>
      <c r="F752" t="s">
        <v>787</v>
      </c>
      <c r="G752" t="s">
        <v>790</v>
      </c>
      <c r="H752">
        <v>342</v>
      </c>
      <c r="I752" t="s">
        <v>239</v>
      </c>
      <c r="J752">
        <v>599</v>
      </c>
      <c r="K752" t="s">
        <v>789</v>
      </c>
      <c r="L752">
        <v>0</v>
      </c>
      <c r="M752">
        <v>0</v>
      </c>
      <c r="N752">
        <v>0</v>
      </c>
      <c r="O752" s="1">
        <v>40000000</v>
      </c>
      <c r="P752">
        <v>0</v>
      </c>
      <c r="Q752">
        <v>0</v>
      </c>
      <c r="R752" s="1">
        <v>40000000</v>
      </c>
      <c r="S752" s="1">
        <v>40000000</v>
      </c>
      <c r="T752">
        <v>0</v>
      </c>
      <c r="U752">
        <v>0</v>
      </c>
      <c r="V752">
        <v>0</v>
      </c>
      <c r="W752">
        <v>0</v>
      </c>
    </row>
    <row r="753" spans="1:23" x14ac:dyDescent="0.35">
      <c r="A753">
        <v>35</v>
      </c>
      <c r="B753" t="s">
        <v>780</v>
      </c>
      <c r="C753">
        <v>3502</v>
      </c>
      <c r="D753" t="s">
        <v>781</v>
      </c>
      <c r="E753">
        <v>3502046</v>
      </c>
      <c r="F753" t="s">
        <v>787</v>
      </c>
      <c r="G753" t="s">
        <v>791</v>
      </c>
      <c r="H753">
        <v>32</v>
      </c>
      <c r="I753" t="s">
        <v>62</v>
      </c>
      <c r="J753">
        <v>347</v>
      </c>
      <c r="K753" t="s">
        <v>789</v>
      </c>
      <c r="L753" s="1">
        <v>25000000</v>
      </c>
      <c r="M753">
        <v>0</v>
      </c>
      <c r="N753">
        <v>0</v>
      </c>
      <c r="O753">
        <v>0</v>
      </c>
      <c r="P753">
        <v>0</v>
      </c>
      <c r="Q753">
        <v>0</v>
      </c>
      <c r="R753" s="1">
        <v>25000000</v>
      </c>
      <c r="S753" s="1">
        <v>1500000</v>
      </c>
      <c r="T753" s="1">
        <v>1500000</v>
      </c>
      <c r="U753">
        <v>0</v>
      </c>
      <c r="V753">
        <v>0</v>
      </c>
      <c r="W753" s="1">
        <v>23500000</v>
      </c>
    </row>
    <row r="754" spans="1:23" x14ac:dyDescent="0.35">
      <c r="A754">
        <v>35</v>
      </c>
      <c r="B754" t="s">
        <v>780</v>
      </c>
      <c r="C754">
        <v>3502</v>
      </c>
      <c r="D754" t="s">
        <v>781</v>
      </c>
      <c r="E754">
        <v>3502046</v>
      </c>
      <c r="F754" t="s">
        <v>787</v>
      </c>
      <c r="G754" t="s">
        <v>792</v>
      </c>
      <c r="H754">
        <v>342</v>
      </c>
      <c r="I754" t="s">
        <v>239</v>
      </c>
      <c r="J754">
        <v>585</v>
      </c>
      <c r="K754" t="s">
        <v>793</v>
      </c>
      <c r="L754">
        <v>0</v>
      </c>
      <c r="M754" s="1">
        <v>40000000</v>
      </c>
      <c r="N754">
        <v>0</v>
      </c>
      <c r="O754">
        <v>0</v>
      </c>
      <c r="P754">
        <v>0</v>
      </c>
      <c r="Q754">
        <v>0</v>
      </c>
      <c r="R754" s="1">
        <v>40000000</v>
      </c>
      <c r="S754" s="1">
        <v>40000000</v>
      </c>
      <c r="T754" s="1">
        <v>40000000</v>
      </c>
      <c r="U754" s="1">
        <v>40000000</v>
      </c>
      <c r="V754">
        <v>0</v>
      </c>
      <c r="W754">
        <v>0</v>
      </c>
    </row>
    <row r="755" spans="1:23" x14ac:dyDescent="0.35">
      <c r="A755">
        <v>35</v>
      </c>
      <c r="B755" t="s">
        <v>780</v>
      </c>
      <c r="C755">
        <v>3502</v>
      </c>
      <c r="D755" t="s">
        <v>781</v>
      </c>
      <c r="E755">
        <v>3502114</v>
      </c>
      <c r="F755" t="s">
        <v>794</v>
      </c>
      <c r="G755">
        <v>2</v>
      </c>
      <c r="H755" t="s">
        <v>1</v>
      </c>
      <c r="I755" t="s">
        <v>2</v>
      </c>
      <c r="J755" t="s">
        <v>3</v>
      </c>
      <c r="K755" t="s">
        <v>48</v>
      </c>
      <c r="L755">
        <v>0</v>
      </c>
      <c r="M755" s="1">
        <v>300000000</v>
      </c>
      <c r="N755">
        <v>0</v>
      </c>
      <c r="O755">
        <v>0</v>
      </c>
      <c r="P755">
        <v>0</v>
      </c>
      <c r="Q755">
        <v>0</v>
      </c>
      <c r="R755" s="1">
        <v>300000000</v>
      </c>
      <c r="S755" s="1">
        <v>300000000</v>
      </c>
      <c r="T755">
        <v>0</v>
      </c>
      <c r="U755">
        <v>0</v>
      </c>
      <c r="V755">
        <v>0</v>
      </c>
      <c r="W755">
        <v>0</v>
      </c>
    </row>
    <row r="756" spans="1:23" x14ac:dyDescent="0.35">
      <c r="A756">
        <v>35</v>
      </c>
      <c r="B756" t="s">
        <v>780</v>
      </c>
      <c r="C756">
        <v>3502</v>
      </c>
      <c r="D756" t="s">
        <v>781</v>
      </c>
      <c r="E756">
        <v>3502114</v>
      </c>
      <c r="F756" t="s">
        <v>794</v>
      </c>
      <c r="G756" t="s">
        <v>49</v>
      </c>
      <c r="H756" t="s">
        <v>1</v>
      </c>
      <c r="I756" t="s">
        <v>2</v>
      </c>
      <c r="J756" t="s">
        <v>3</v>
      </c>
      <c r="K756" t="s">
        <v>50</v>
      </c>
      <c r="L756">
        <v>0</v>
      </c>
      <c r="M756" s="1">
        <v>300000000</v>
      </c>
      <c r="N756">
        <v>0</v>
      </c>
      <c r="O756">
        <v>0</v>
      </c>
      <c r="P756">
        <v>0</v>
      </c>
      <c r="Q756">
        <v>0</v>
      </c>
      <c r="R756" s="1">
        <v>300000000</v>
      </c>
      <c r="S756" s="1">
        <v>300000000</v>
      </c>
      <c r="T756">
        <v>0</v>
      </c>
      <c r="U756">
        <v>0</v>
      </c>
      <c r="V756">
        <v>0</v>
      </c>
      <c r="W756">
        <v>0</v>
      </c>
    </row>
    <row r="757" spans="1:23" x14ac:dyDescent="0.35">
      <c r="A757">
        <v>35</v>
      </c>
      <c r="B757" t="s">
        <v>780</v>
      </c>
      <c r="C757">
        <v>3502</v>
      </c>
      <c r="D757" t="s">
        <v>781</v>
      </c>
      <c r="E757">
        <v>3502114</v>
      </c>
      <c r="F757" t="s">
        <v>794</v>
      </c>
      <c r="G757" t="s">
        <v>159</v>
      </c>
      <c r="H757" t="s">
        <v>1</v>
      </c>
      <c r="I757" t="s">
        <v>2</v>
      </c>
      <c r="J757" t="s">
        <v>3</v>
      </c>
      <c r="K757" t="s">
        <v>160</v>
      </c>
      <c r="L757">
        <v>0</v>
      </c>
      <c r="M757" s="1">
        <v>300000000</v>
      </c>
      <c r="N757">
        <v>0</v>
      </c>
      <c r="O757">
        <v>0</v>
      </c>
      <c r="P757">
        <v>0</v>
      </c>
      <c r="Q757">
        <v>0</v>
      </c>
      <c r="R757" s="1">
        <v>300000000</v>
      </c>
      <c r="S757" s="1">
        <v>300000000</v>
      </c>
      <c r="T757">
        <v>0</v>
      </c>
      <c r="U757">
        <v>0</v>
      </c>
      <c r="V757">
        <v>0</v>
      </c>
      <c r="W757">
        <v>0</v>
      </c>
    </row>
    <row r="758" spans="1:23" x14ac:dyDescent="0.35">
      <c r="A758">
        <v>35</v>
      </c>
      <c r="B758" t="s">
        <v>780</v>
      </c>
      <c r="C758">
        <v>3502</v>
      </c>
      <c r="D758" t="s">
        <v>781</v>
      </c>
      <c r="E758">
        <v>3502114</v>
      </c>
      <c r="F758" t="s">
        <v>794</v>
      </c>
      <c r="G758" t="s">
        <v>421</v>
      </c>
      <c r="H758" t="s">
        <v>1</v>
      </c>
      <c r="I758" t="s">
        <v>2</v>
      </c>
      <c r="J758" t="s">
        <v>3</v>
      </c>
      <c r="K758" t="s">
        <v>422</v>
      </c>
      <c r="L758">
        <v>0</v>
      </c>
      <c r="M758" s="1">
        <v>300000000</v>
      </c>
      <c r="N758">
        <v>0</v>
      </c>
      <c r="O758">
        <v>0</v>
      </c>
      <c r="P758">
        <v>0</v>
      </c>
      <c r="Q758">
        <v>0</v>
      </c>
      <c r="R758" s="1">
        <v>300000000</v>
      </c>
      <c r="S758" s="1">
        <v>300000000</v>
      </c>
      <c r="T758">
        <v>0</v>
      </c>
      <c r="U758">
        <v>0</v>
      </c>
      <c r="V758">
        <v>0</v>
      </c>
      <c r="W758">
        <v>0</v>
      </c>
    </row>
    <row r="759" spans="1:23" x14ac:dyDescent="0.35">
      <c r="A759">
        <v>35</v>
      </c>
      <c r="B759" t="s">
        <v>780</v>
      </c>
      <c r="C759">
        <v>3502</v>
      </c>
      <c r="D759" t="s">
        <v>781</v>
      </c>
      <c r="E759">
        <v>3502114</v>
      </c>
      <c r="F759" t="s">
        <v>794</v>
      </c>
      <c r="G759" t="s">
        <v>423</v>
      </c>
      <c r="H759" t="s">
        <v>1</v>
      </c>
      <c r="I759" t="s">
        <v>2</v>
      </c>
      <c r="J759" t="s">
        <v>3</v>
      </c>
      <c r="K759" t="s">
        <v>424</v>
      </c>
      <c r="L759">
        <v>0</v>
      </c>
      <c r="M759" s="1">
        <v>300000000</v>
      </c>
      <c r="N759">
        <v>0</v>
      </c>
      <c r="O759">
        <v>0</v>
      </c>
      <c r="P759">
        <v>0</v>
      </c>
      <c r="Q759">
        <v>0</v>
      </c>
      <c r="R759" s="1">
        <v>300000000</v>
      </c>
      <c r="S759" s="1">
        <v>300000000</v>
      </c>
      <c r="T759">
        <v>0</v>
      </c>
      <c r="U759">
        <v>0</v>
      </c>
      <c r="V759">
        <v>0</v>
      </c>
      <c r="W759">
        <v>0</v>
      </c>
    </row>
    <row r="760" spans="1:23" x14ac:dyDescent="0.35">
      <c r="A760">
        <v>35</v>
      </c>
      <c r="B760" t="s">
        <v>780</v>
      </c>
      <c r="C760">
        <v>3502</v>
      </c>
      <c r="D760" t="s">
        <v>781</v>
      </c>
      <c r="E760">
        <v>3502114</v>
      </c>
      <c r="F760" t="s">
        <v>794</v>
      </c>
      <c r="G760" t="s">
        <v>795</v>
      </c>
      <c r="H760" t="s">
        <v>1</v>
      </c>
      <c r="I760" t="s">
        <v>2</v>
      </c>
      <c r="J760" t="s">
        <v>3</v>
      </c>
      <c r="K760" t="s">
        <v>796</v>
      </c>
      <c r="L760">
        <v>0</v>
      </c>
      <c r="M760" s="1">
        <v>300000000</v>
      </c>
      <c r="N760">
        <v>0</v>
      </c>
      <c r="O760">
        <v>0</v>
      </c>
      <c r="P760">
        <v>0</v>
      </c>
      <c r="Q760">
        <v>0</v>
      </c>
      <c r="R760" s="1">
        <v>300000000</v>
      </c>
      <c r="S760" s="1">
        <v>300000000</v>
      </c>
      <c r="T760">
        <v>0</v>
      </c>
      <c r="U760">
        <v>0</v>
      </c>
      <c r="V760">
        <v>0</v>
      </c>
      <c r="W760">
        <v>0</v>
      </c>
    </row>
    <row r="761" spans="1:23" x14ac:dyDescent="0.35">
      <c r="A761">
        <v>35</v>
      </c>
      <c r="B761" t="s">
        <v>780</v>
      </c>
      <c r="C761">
        <v>3502</v>
      </c>
      <c r="D761" t="s">
        <v>781</v>
      </c>
      <c r="E761">
        <v>3502114</v>
      </c>
      <c r="F761" t="s">
        <v>794</v>
      </c>
      <c r="G761" t="s">
        <v>797</v>
      </c>
      <c r="H761" t="s">
        <v>1</v>
      </c>
      <c r="I761" t="s">
        <v>2</v>
      </c>
      <c r="J761" t="s">
        <v>3</v>
      </c>
      <c r="K761" t="s">
        <v>798</v>
      </c>
      <c r="L761">
        <v>0</v>
      </c>
      <c r="M761" s="1">
        <v>300000000</v>
      </c>
      <c r="N761">
        <v>0</v>
      </c>
      <c r="O761">
        <v>0</v>
      </c>
      <c r="P761">
        <v>0</v>
      </c>
      <c r="Q761">
        <v>0</v>
      </c>
      <c r="R761" s="1">
        <v>300000000</v>
      </c>
      <c r="S761" s="1">
        <v>300000000</v>
      </c>
      <c r="T761">
        <v>0</v>
      </c>
      <c r="U761">
        <v>0</v>
      </c>
      <c r="V761">
        <v>0</v>
      </c>
      <c r="W761">
        <v>0</v>
      </c>
    </row>
    <row r="762" spans="1:23" x14ac:dyDescent="0.35">
      <c r="A762">
        <v>35</v>
      </c>
      <c r="B762" t="s">
        <v>780</v>
      </c>
      <c r="C762">
        <v>3502</v>
      </c>
      <c r="D762" t="s">
        <v>781</v>
      </c>
      <c r="E762">
        <v>3502114</v>
      </c>
      <c r="F762" t="s">
        <v>794</v>
      </c>
      <c r="G762" t="s">
        <v>799</v>
      </c>
      <c r="H762" t="s">
        <v>1</v>
      </c>
      <c r="I762" t="s">
        <v>2</v>
      </c>
      <c r="J762" t="s">
        <v>3</v>
      </c>
      <c r="K762" t="s">
        <v>800</v>
      </c>
      <c r="L762">
        <v>0</v>
      </c>
      <c r="M762" s="1">
        <v>300000000</v>
      </c>
      <c r="N762">
        <v>0</v>
      </c>
      <c r="O762">
        <v>0</v>
      </c>
      <c r="P762">
        <v>0</v>
      </c>
      <c r="Q762">
        <v>0</v>
      </c>
      <c r="R762" s="1">
        <v>300000000</v>
      </c>
      <c r="S762" s="1">
        <v>300000000</v>
      </c>
      <c r="T762">
        <v>0</v>
      </c>
      <c r="U762">
        <v>0</v>
      </c>
      <c r="V762">
        <v>0</v>
      </c>
      <c r="W762">
        <v>0</v>
      </c>
    </row>
    <row r="763" spans="1:23" x14ac:dyDescent="0.35">
      <c r="A763">
        <v>35</v>
      </c>
      <c r="B763" t="s">
        <v>780</v>
      </c>
      <c r="C763">
        <v>3502</v>
      </c>
      <c r="D763" t="s">
        <v>781</v>
      </c>
      <c r="E763">
        <v>3502114</v>
      </c>
      <c r="F763" t="s">
        <v>794</v>
      </c>
      <c r="G763" t="s">
        <v>801</v>
      </c>
      <c r="H763">
        <v>344</v>
      </c>
      <c r="I763" t="s">
        <v>802</v>
      </c>
      <c r="J763">
        <v>557</v>
      </c>
      <c r="K763" t="s">
        <v>803</v>
      </c>
      <c r="L763">
        <v>0</v>
      </c>
      <c r="M763" s="1">
        <v>559743.26</v>
      </c>
      <c r="N763">
        <v>0</v>
      </c>
      <c r="O763">
        <v>0</v>
      </c>
      <c r="P763">
        <v>0</v>
      </c>
      <c r="Q763">
        <v>0</v>
      </c>
      <c r="R763" s="1">
        <v>559743.26</v>
      </c>
      <c r="S763" s="1">
        <v>559743.26</v>
      </c>
      <c r="T763">
        <v>0</v>
      </c>
      <c r="U763">
        <v>0</v>
      </c>
      <c r="V763">
        <v>0</v>
      </c>
      <c r="W763">
        <v>0</v>
      </c>
    </row>
    <row r="764" spans="1:23" x14ac:dyDescent="0.35">
      <c r="A764">
        <v>35</v>
      </c>
      <c r="B764" t="s">
        <v>780</v>
      </c>
      <c r="C764">
        <v>3502</v>
      </c>
      <c r="D764" t="s">
        <v>781</v>
      </c>
      <c r="E764">
        <v>3502114</v>
      </c>
      <c r="F764" t="s">
        <v>794</v>
      </c>
      <c r="G764" t="s">
        <v>804</v>
      </c>
      <c r="H764">
        <v>503</v>
      </c>
      <c r="I764" t="s">
        <v>805</v>
      </c>
      <c r="J764">
        <v>558</v>
      </c>
      <c r="K764" t="s">
        <v>803</v>
      </c>
      <c r="L764">
        <v>0</v>
      </c>
      <c r="M764" s="1">
        <v>299440256.74000001</v>
      </c>
      <c r="N764">
        <v>0</v>
      </c>
      <c r="O764">
        <v>0</v>
      </c>
      <c r="P764">
        <v>0</v>
      </c>
      <c r="Q764">
        <v>0</v>
      </c>
      <c r="R764" s="1">
        <v>299440256.74000001</v>
      </c>
      <c r="S764" s="1">
        <v>299440256.74000001</v>
      </c>
      <c r="T764">
        <v>0</v>
      </c>
      <c r="U764">
        <v>0</v>
      </c>
      <c r="V764">
        <v>0</v>
      </c>
      <c r="W764">
        <v>0</v>
      </c>
    </row>
    <row r="765" spans="1:23" x14ac:dyDescent="0.35">
      <c r="A765">
        <v>36</v>
      </c>
      <c r="B765" t="s">
        <v>806</v>
      </c>
      <c r="C765">
        <v>3602</v>
      </c>
      <c r="D765" t="s">
        <v>807</v>
      </c>
      <c r="E765">
        <v>3602013</v>
      </c>
      <c r="F765" t="s">
        <v>808</v>
      </c>
      <c r="G765">
        <v>2</v>
      </c>
      <c r="H765" t="s">
        <v>1</v>
      </c>
      <c r="I765" t="s">
        <v>2</v>
      </c>
      <c r="J765" t="s">
        <v>3</v>
      </c>
      <c r="K765" t="s">
        <v>48</v>
      </c>
      <c r="L765" s="1">
        <v>10000000</v>
      </c>
      <c r="M765">
        <v>0</v>
      </c>
      <c r="N765">
        <v>0</v>
      </c>
      <c r="O765" s="1">
        <v>147000000</v>
      </c>
      <c r="P765" s="1">
        <v>10000000</v>
      </c>
      <c r="Q765">
        <v>0</v>
      </c>
      <c r="R765" s="1">
        <v>147000000</v>
      </c>
      <c r="S765" s="1">
        <v>40000000</v>
      </c>
      <c r="T765">
        <v>0</v>
      </c>
      <c r="U765">
        <v>0</v>
      </c>
      <c r="V765">
        <v>0</v>
      </c>
      <c r="W765" s="1">
        <v>107000000</v>
      </c>
    </row>
    <row r="766" spans="1:23" x14ac:dyDescent="0.35">
      <c r="A766">
        <v>36</v>
      </c>
      <c r="B766" t="s">
        <v>806</v>
      </c>
      <c r="C766">
        <v>3602</v>
      </c>
      <c r="D766" t="s">
        <v>807</v>
      </c>
      <c r="E766">
        <v>3602013</v>
      </c>
      <c r="F766" t="s">
        <v>808</v>
      </c>
      <c r="G766" t="s">
        <v>49</v>
      </c>
      <c r="H766" t="s">
        <v>1</v>
      </c>
      <c r="I766" t="s">
        <v>2</v>
      </c>
      <c r="J766" t="s">
        <v>3</v>
      </c>
      <c r="K766" t="s">
        <v>50</v>
      </c>
      <c r="L766" s="1">
        <v>10000000</v>
      </c>
      <c r="M766">
        <v>0</v>
      </c>
      <c r="N766">
        <v>0</v>
      </c>
      <c r="O766" s="1">
        <v>147000000</v>
      </c>
      <c r="P766" s="1">
        <v>10000000</v>
      </c>
      <c r="Q766">
        <v>0</v>
      </c>
      <c r="R766" s="1">
        <v>147000000</v>
      </c>
      <c r="S766" s="1">
        <v>40000000</v>
      </c>
      <c r="T766">
        <v>0</v>
      </c>
      <c r="U766">
        <v>0</v>
      </c>
      <c r="V766">
        <v>0</v>
      </c>
      <c r="W766" s="1">
        <v>107000000</v>
      </c>
    </row>
    <row r="767" spans="1:23" x14ac:dyDescent="0.35">
      <c r="A767">
        <v>36</v>
      </c>
      <c r="B767" t="s">
        <v>806</v>
      </c>
      <c r="C767">
        <v>3602</v>
      </c>
      <c r="D767" t="s">
        <v>807</v>
      </c>
      <c r="E767">
        <v>3602013</v>
      </c>
      <c r="F767" t="s">
        <v>808</v>
      </c>
      <c r="G767" t="s">
        <v>159</v>
      </c>
      <c r="H767" t="s">
        <v>1</v>
      </c>
      <c r="I767" t="s">
        <v>2</v>
      </c>
      <c r="J767" t="s">
        <v>3</v>
      </c>
      <c r="K767" t="s">
        <v>160</v>
      </c>
      <c r="L767" s="1">
        <v>10000000</v>
      </c>
      <c r="M767">
        <v>0</v>
      </c>
      <c r="N767">
        <v>0</v>
      </c>
      <c r="O767" s="1">
        <v>147000000</v>
      </c>
      <c r="P767" s="1">
        <v>10000000</v>
      </c>
      <c r="Q767">
        <v>0</v>
      </c>
      <c r="R767" s="1">
        <v>147000000</v>
      </c>
      <c r="S767" s="1">
        <v>40000000</v>
      </c>
      <c r="T767">
        <v>0</v>
      </c>
      <c r="U767">
        <v>0</v>
      </c>
      <c r="V767">
        <v>0</v>
      </c>
      <c r="W767" s="1">
        <v>107000000</v>
      </c>
    </row>
    <row r="768" spans="1:23" x14ac:dyDescent="0.35">
      <c r="A768">
        <v>36</v>
      </c>
      <c r="B768" t="s">
        <v>806</v>
      </c>
      <c r="C768">
        <v>3602</v>
      </c>
      <c r="D768" t="s">
        <v>807</v>
      </c>
      <c r="E768">
        <v>3602013</v>
      </c>
      <c r="F768" t="s">
        <v>808</v>
      </c>
      <c r="G768" t="s">
        <v>161</v>
      </c>
      <c r="H768" t="s">
        <v>1</v>
      </c>
      <c r="I768" t="s">
        <v>2</v>
      </c>
      <c r="J768" t="s">
        <v>3</v>
      </c>
      <c r="K768" t="s">
        <v>162</v>
      </c>
      <c r="L768" s="1">
        <v>10000000</v>
      </c>
      <c r="M768">
        <v>0</v>
      </c>
      <c r="N768">
        <v>0</v>
      </c>
      <c r="O768" s="1">
        <v>147000000</v>
      </c>
      <c r="P768" s="1">
        <v>10000000</v>
      </c>
      <c r="Q768">
        <v>0</v>
      </c>
      <c r="R768" s="1">
        <v>147000000</v>
      </c>
      <c r="S768" s="1">
        <v>40000000</v>
      </c>
      <c r="T768">
        <v>0</v>
      </c>
      <c r="U768">
        <v>0</v>
      </c>
      <c r="V768">
        <v>0</v>
      </c>
      <c r="W768" s="1">
        <v>107000000</v>
      </c>
    </row>
    <row r="769" spans="1:23" x14ac:dyDescent="0.35">
      <c r="A769">
        <v>36</v>
      </c>
      <c r="B769" t="s">
        <v>806</v>
      </c>
      <c r="C769">
        <v>3602</v>
      </c>
      <c r="D769" t="s">
        <v>807</v>
      </c>
      <c r="E769">
        <v>3602013</v>
      </c>
      <c r="F769" t="s">
        <v>808</v>
      </c>
      <c r="G769" t="s">
        <v>163</v>
      </c>
      <c r="H769" t="s">
        <v>1</v>
      </c>
      <c r="I769" t="s">
        <v>2</v>
      </c>
      <c r="J769" t="s">
        <v>3</v>
      </c>
      <c r="K769" t="s">
        <v>164</v>
      </c>
      <c r="L769" s="1">
        <v>10000000</v>
      </c>
      <c r="M769">
        <v>0</v>
      </c>
      <c r="N769">
        <v>0</v>
      </c>
      <c r="O769" s="1">
        <v>147000000</v>
      </c>
      <c r="P769" s="1">
        <v>10000000</v>
      </c>
      <c r="Q769">
        <v>0</v>
      </c>
      <c r="R769" s="1">
        <v>147000000</v>
      </c>
      <c r="S769" s="1">
        <v>40000000</v>
      </c>
      <c r="T769">
        <v>0</v>
      </c>
      <c r="U769">
        <v>0</v>
      </c>
      <c r="V769">
        <v>0</v>
      </c>
      <c r="W769" s="1">
        <v>107000000</v>
      </c>
    </row>
    <row r="770" spans="1:23" x14ac:dyDescent="0.35">
      <c r="A770">
        <v>36</v>
      </c>
      <c r="B770" t="s">
        <v>806</v>
      </c>
      <c r="C770">
        <v>3602</v>
      </c>
      <c r="D770" t="s">
        <v>807</v>
      </c>
      <c r="E770">
        <v>3602013</v>
      </c>
      <c r="F770" t="s">
        <v>808</v>
      </c>
      <c r="G770" t="s">
        <v>165</v>
      </c>
      <c r="H770" t="s">
        <v>1</v>
      </c>
      <c r="I770" t="s">
        <v>2</v>
      </c>
      <c r="J770" t="s">
        <v>3</v>
      </c>
      <c r="K770" t="s">
        <v>166</v>
      </c>
      <c r="L770" s="1">
        <v>10000000</v>
      </c>
      <c r="M770">
        <v>0</v>
      </c>
      <c r="N770">
        <v>0</v>
      </c>
      <c r="O770" s="1">
        <v>147000000</v>
      </c>
      <c r="P770" s="1">
        <v>10000000</v>
      </c>
      <c r="Q770">
        <v>0</v>
      </c>
      <c r="R770" s="1">
        <v>147000000</v>
      </c>
      <c r="S770" s="1">
        <v>40000000</v>
      </c>
      <c r="T770">
        <v>0</v>
      </c>
      <c r="U770">
        <v>0</v>
      </c>
      <c r="V770">
        <v>0</v>
      </c>
      <c r="W770" s="1">
        <v>107000000</v>
      </c>
    </row>
    <row r="771" spans="1:23" x14ac:dyDescent="0.35">
      <c r="A771">
        <v>36</v>
      </c>
      <c r="B771" t="s">
        <v>806</v>
      </c>
      <c r="C771">
        <v>3602</v>
      </c>
      <c r="D771" t="s">
        <v>807</v>
      </c>
      <c r="E771">
        <v>3602013</v>
      </c>
      <c r="F771" t="s">
        <v>808</v>
      </c>
      <c r="G771" t="s">
        <v>809</v>
      </c>
      <c r="H771">
        <v>1</v>
      </c>
      <c r="I771" t="s">
        <v>225</v>
      </c>
      <c r="J771">
        <v>600</v>
      </c>
      <c r="K771" t="s">
        <v>810</v>
      </c>
      <c r="L771">
        <v>0</v>
      </c>
      <c r="M771">
        <v>0</v>
      </c>
      <c r="N771">
        <v>0</v>
      </c>
      <c r="O771" s="1">
        <v>70000000</v>
      </c>
      <c r="P771">
        <v>0</v>
      </c>
      <c r="Q771">
        <v>0</v>
      </c>
      <c r="R771" s="1">
        <v>70000000</v>
      </c>
      <c r="S771" s="1">
        <v>40000000</v>
      </c>
      <c r="T771">
        <v>0</v>
      </c>
      <c r="U771">
        <v>0</v>
      </c>
      <c r="V771">
        <v>0</v>
      </c>
      <c r="W771" s="1">
        <v>30000000</v>
      </c>
    </row>
    <row r="772" spans="1:23" x14ac:dyDescent="0.35">
      <c r="A772">
        <v>36</v>
      </c>
      <c r="B772" t="s">
        <v>806</v>
      </c>
      <c r="C772">
        <v>3602</v>
      </c>
      <c r="D772" t="s">
        <v>807</v>
      </c>
      <c r="E772">
        <v>3602013</v>
      </c>
      <c r="F772" t="s">
        <v>808</v>
      </c>
      <c r="G772" t="s">
        <v>811</v>
      </c>
      <c r="H772">
        <v>32</v>
      </c>
      <c r="I772" t="s">
        <v>62</v>
      </c>
      <c r="J772">
        <v>608</v>
      </c>
      <c r="K772" t="s">
        <v>810</v>
      </c>
      <c r="L772">
        <v>0</v>
      </c>
      <c r="M772">
        <v>0</v>
      </c>
      <c r="N772">
        <v>0</v>
      </c>
      <c r="O772" s="1">
        <v>32000000</v>
      </c>
      <c r="P772">
        <v>0</v>
      </c>
      <c r="Q772">
        <v>0</v>
      </c>
      <c r="R772" s="1">
        <v>32000000</v>
      </c>
      <c r="S772">
        <v>0</v>
      </c>
      <c r="T772">
        <v>0</v>
      </c>
      <c r="U772">
        <v>0</v>
      </c>
      <c r="V772">
        <v>0</v>
      </c>
      <c r="W772" s="1">
        <v>32000000</v>
      </c>
    </row>
    <row r="773" spans="1:23" x14ac:dyDescent="0.35">
      <c r="A773">
        <v>36</v>
      </c>
      <c r="B773" t="s">
        <v>806</v>
      </c>
      <c r="C773">
        <v>3602</v>
      </c>
      <c r="D773" t="s">
        <v>807</v>
      </c>
      <c r="E773">
        <v>3602013</v>
      </c>
      <c r="F773" t="s">
        <v>808</v>
      </c>
      <c r="G773" t="s">
        <v>812</v>
      </c>
      <c r="H773">
        <v>1</v>
      </c>
      <c r="I773" t="s">
        <v>225</v>
      </c>
      <c r="J773">
        <v>348</v>
      </c>
      <c r="K773" t="s">
        <v>813</v>
      </c>
      <c r="L773" s="1">
        <v>10000000</v>
      </c>
      <c r="M773">
        <v>0</v>
      </c>
      <c r="N773">
        <v>0</v>
      </c>
      <c r="O773" s="1">
        <v>45000000</v>
      </c>
      <c r="P773" s="1">
        <v>10000000</v>
      </c>
      <c r="Q773">
        <v>0</v>
      </c>
      <c r="R773" s="1">
        <v>45000000</v>
      </c>
      <c r="S773">
        <v>0</v>
      </c>
      <c r="T773">
        <v>0</v>
      </c>
      <c r="U773">
        <v>0</v>
      </c>
      <c r="V773">
        <v>0</v>
      </c>
      <c r="W773" s="1">
        <v>45000000</v>
      </c>
    </row>
    <row r="774" spans="1:23" x14ac:dyDescent="0.35">
      <c r="A774">
        <v>36</v>
      </c>
      <c r="B774" t="s">
        <v>806</v>
      </c>
      <c r="C774">
        <v>3602</v>
      </c>
      <c r="D774" t="s">
        <v>807</v>
      </c>
      <c r="E774">
        <v>3602027</v>
      </c>
      <c r="F774" t="s">
        <v>814</v>
      </c>
      <c r="G774">
        <v>2</v>
      </c>
      <c r="H774" t="s">
        <v>1</v>
      </c>
      <c r="I774" t="s">
        <v>2</v>
      </c>
      <c r="J774" t="s">
        <v>3</v>
      </c>
      <c r="K774" t="s">
        <v>48</v>
      </c>
      <c r="L774">
        <v>0</v>
      </c>
      <c r="M774" s="1">
        <v>100000000</v>
      </c>
      <c r="N774">
        <v>0</v>
      </c>
      <c r="O774">
        <v>0</v>
      </c>
      <c r="P774">
        <v>0</v>
      </c>
      <c r="Q774">
        <v>0</v>
      </c>
      <c r="R774" s="1">
        <v>100000000</v>
      </c>
      <c r="S774">
        <v>0</v>
      </c>
      <c r="T774">
        <v>0</v>
      </c>
      <c r="U774">
        <v>0</v>
      </c>
      <c r="V774">
        <v>0</v>
      </c>
      <c r="W774" s="1">
        <v>100000000</v>
      </c>
    </row>
    <row r="775" spans="1:23" x14ac:dyDescent="0.35">
      <c r="A775">
        <v>36</v>
      </c>
      <c r="B775" t="s">
        <v>806</v>
      </c>
      <c r="C775">
        <v>3602</v>
      </c>
      <c r="D775" t="s">
        <v>807</v>
      </c>
      <c r="E775">
        <v>3602027</v>
      </c>
      <c r="F775" t="s">
        <v>814</v>
      </c>
      <c r="G775" t="s">
        <v>49</v>
      </c>
      <c r="H775" t="s">
        <v>1</v>
      </c>
      <c r="I775" t="s">
        <v>2</v>
      </c>
      <c r="J775" t="s">
        <v>3</v>
      </c>
      <c r="K775" t="s">
        <v>50</v>
      </c>
      <c r="L775">
        <v>0</v>
      </c>
      <c r="M775" s="1">
        <v>100000000</v>
      </c>
      <c r="N775">
        <v>0</v>
      </c>
      <c r="O775">
        <v>0</v>
      </c>
      <c r="P775">
        <v>0</v>
      </c>
      <c r="Q775">
        <v>0</v>
      </c>
      <c r="R775" s="1">
        <v>100000000</v>
      </c>
      <c r="S775">
        <v>0</v>
      </c>
      <c r="T775">
        <v>0</v>
      </c>
      <c r="U775">
        <v>0</v>
      </c>
      <c r="V775">
        <v>0</v>
      </c>
      <c r="W775" s="1">
        <v>100000000</v>
      </c>
    </row>
    <row r="776" spans="1:23" x14ac:dyDescent="0.35">
      <c r="A776">
        <v>36</v>
      </c>
      <c r="B776" t="s">
        <v>806</v>
      </c>
      <c r="C776">
        <v>3602</v>
      </c>
      <c r="D776" t="s">
        <v>807</v>
      </c>
      <c r="E776">
        <v>3602027</v>
      </c>
      <c r="F776" t="s">
        <v>814</v>
      </c>
      <c r="G776" t="s">
        <v>159</v>
      </c>
      <c r="H776" t="s">
        <v>1</v>
      </c>
      <c r="I776" t="s">
        <v>2</v>
      </c>
      <c r="J776" t="s">
        <v>3</v>
      </c>
      <c r="K776" t="s">
        <v>160</v>
      </c>
      <c r="L776">
        <v>0</v>
      </c>
      <c r="M776" s="1">
        <v>100000000</v>
      </c>
      <c r="N776">
        <v>0</v>
      </c>
      <c r="O776">
        <v>0</v>
      </c>
      <c r="P776">
        <v>0</v>
      </c>
      <c r="Q776">
        <v>0</v>
      </c>
      <c r="R776" s="1">
        <v>100000000</v>
      </c>
      <c r="S776">
        <v>0</v>
      </c>
      <c r="T776">
        <v>0</v>
      </c>
      <c r="U776">
        <v>0</v>
      </c>
      <c r="V776">
        <v>0</v>
      </c>
      <c r="W776" s="1">
        <v>100000000</v>
      </c>
    </row>
    <row r="777" spans="1:23" x14ac:dyDescent="0.35">
      <c r="A777">
        <v>36</v>
      </c>
      <c r="B777" t="s">
        <v>806</v>
      </c>
      <c r="C777">
        <v>3602</v>
      </c>
      <c r="D777" t="s">
        <v>807</v>
      </c>
      <c r="E777">
        <v>3602027</v>
      </c>
      <c r="F777" t="s">
        <v>814</v>
      </c>
      <c r="G777" t="s">
        <v>161</v>
      </c>
      <c r="H777" t="s">
        <v>1</v>
      </c>
      <c r="I777" t="s">
        <v>2</v>
      </c>
      <c r="J777" t="s">
        <v>3</v>
      </c>
      <c r="K777" t="s">
        <v>162</v>
      </c>
      <c r="L777">
        <v>0</v>
      </c>
      <c r="M777" s="1">
        <v>100000000</v>
      </c>
      <c r="N777">
        <v>0</v>
      </c>
      <c r="O777">
        <v>0</v>
      </c>
      <c r="P777">
        <v>0</v>
      </c>
      <c r="Q777">
        <v>0</v>
      </c>
      <c r="R777" s="1">
        <v>100000000</v>
      </c>
      <c r="S777">
        <v>0</v>
      </c>
      <c r="T777">
        <v>0</v>
      </c>
      <c r="U777">
        <v>0</v>
      </c>
      <c r="V777">
        <v>0</v>
      </c>
      <c r="W777" s="1">
        <v>100000000</v>
      </c>
    </row>
    <row r="778" spans="1:23" x14ac:dyDescent="0.35">
      <c r="A778">
        <v>36</v>
      </c>
      <c r="B778" t="s">
        <v>806</v>
      </c>
      <c r="C778">
        <v>3602</v>
      </c>
      <c r="D778" t="s">
        <v>807</v>
      </c>
      <c r="E778">
        <v>3602027</v>
      </c>
      <c r="F778" t="s">
        <v>814</v>
      </c>
      <c r="G778" t="s">
        <v>163</v>
      </c>
      <c r="H778" t="s">
        <v>1</v>
      </c>
      <c r="I778" t="s">
        <v>2</v>
      </c>
      <c r="J778" t="s">
        <v>3</v>
      </c>
      <c r="K778" t="s">
        <v>164</v>
      </c>
      <c r="L778">
        <v>0</v>
      </c>
      <c r="M778" s="1">
        <v>100000000</v>
      </c>
      <c r="N778">
        <v>0</v>
      </c>
      <c r="O778">
        <v>0</v>
      </c>
      <c r="P778">
        <v>0</v>
      </c>
      <c r="Q778">
        <v>0</v>
      </c>
      <c r="R778" s="1">
        <v>100000000</v>
      </c>
      <c r="S778">
        <v>0</v>
      </c>
      <c r="T778">
        <v>0</v>
      </c>
      <c r="U778">
        <v>0</v>
      </c>
      <c r="V778">
        <v>0</v>
      </c>
      <c r="W778" s="1">
        <v>100000000</v>
      </c>
    </row>
    <row r="779" spans="1:23" x14ac:dyDescent="0.35">
      <c r="A779">
        <v>36</v>
      </c>
      <c r="B779" t="s">
        <v>806</v>
      </c>
      <c r="C779">
        <v>3602</v>
      </c>
      <c r="D779" t="s">
        <v>807</v>
      </c>
      <c r="E779">
        <v>3602027</v>
      </c>
      <c r="F779" t="s">
        <v>814</v>
      </c>
      <c r="G779" t="s">
        <v>165</v>
      </c>
      <c r="H779" t="s">
        <v>1</v>
      </c>
      <c r="I779" t="s">
        <v>2</v>
      </c>
      <c r="J779" t="s">
        <v>3</v>
      </c>
      <c r="K779" t="s">
        <v>166</v>
      </c>
      <c r="L779">
        <v>0</v>
      </c>
      <c r="M779" s="1">
        <v>100000000</v>
      </c>
      <c r="N779">
        <v>0</v>
      </c>
      <c r="O779">
        <v>0</v>
      </c>
      <c r="P779">
        <v>0</v>
      </c>
      <c r="Q779">
        <v>0</v>
      </c>
      <c r="R779" s="1">
        <v>100000000</v>
      </c>
      <c r="S779">
        <v>0</v>
      </c>
      <c r="T779">
        <v>0</v>
      </c>
      <c r="U779">
        <v>0</v>
      </c>
      <c r="V779">
        <v>0</v>
      </c>
      <c r="W779" s="1">
        <v>100000000</v>
      </c>
    </row>
    <row r="780" spans="1:23" x14ac:dyDescent="0.35">
      <c r="A780">
        <v>36</v>
      </c>
      <c r="B780" t="s">
        <v>806</v>
      </c>
      <c r="C780">
        <v>3602</v>
      </c>
      <c r="D780" t="s">
        <v>807</v>
      </c>
      <c r="E780">
        <v>3602027</v>
      </c>
      <c r="F780" t="s">
        <v>814</v>
      </c>
      <c r="G780" t="s">
        <v>815</v>
      </c>
      <c r="H780">
        <v>342</v>
      </c>
      <c r="I780" t="s">
        <v>239</v>
      </c>
      <c r="J780">
        <v>569</v>
      </c>
      <c r="K780" t="s">
        <v>816</v>
      </c>
      <c r="L780">
        <v>0</v>
      </c>
      <c r="M780" s="1">
        <v>100000000</v>
      </c>
      <c r="N780">
        <v>0</v>
      </c>
      <c r="O780">
        <v>0</v>
      </c>
      <c r="P780">
        <v>0</v>
      </c>
      <c r="Q780">
        <v>0</v>
      </c>
      <c r="R780" s="1">
        <v>100000000</v>
      </c>
      <c r="S780">
        <v>0</v>
      </c>
      <c r="T780">
        <v>0</v>
      </c>
      <c r="U780">
        <v>0</v>
      </c>
      <c r="V780">
        <v>0</v>
      </c>
      <c r="W780" s="1">
        <v>100000000</v>
      </c>
    </row>
    <row r="781" spans="1:23" x14ac:dyDescent="0.35">
      <c r="A781">
        <v>39</v>
      </c>
      <c r="B781" t="s">
        <v>817</v>
      </c>
      <c r="C781">
        <v>3904</v>
      </c>
      <c r="D781" t="s">
        <v>818</v>
      </c>
      <c r="E781">
        <v>3904021</v>
      </c>
      <c r="F781" t="s">
        <v>819</v>
      </c>
      <c r="G781">
        <v>2</v>
      </c>
      <c r="H781" t="s">
        <v>1</v>
      </c>
      <c r="I781" t="s">
        <v>2</v>
      </c>
      <c r="J781" t="s">
        <v>3</v>
      </c>
      <c r="K781" t="s">
        <v>48</v>
      </c>
      <c r="L781" s="1">
        <v>10000000</v>
      </c>
      <c r="M781">
        <v>0</v>
      </c>
      <c r="N781">
        <v>0</v>
      </c>
      <c r="O781" s="1">
        <v>45000000</v>
      </c>
      <c r="P781" s="1">
        <v>10000000</v>
      </c>
      <c r="Q781">
        <v>0</v>
      </c>
      <c r="R781" s="1">
        <v>45000000</v>
      </c>
      <c r="S781">
        <v>0</v>
      </c>
      <c r="T781">
        <v>0</v>
      </c>
      <c r="U781">
        <v>0</v>
      </c>
      <c r="V781">
        <v>0</v>
      </c>
      <c r="W781" s="1">
        <v>45000000</v>
      </c>
    </row>
    <row r="782" spans="1:23" x14ac:dyDescent="0.35">
      <c r="A782">
        <v>39</v>
      </c>
      <c r="B782" t="s">
        <v>817</v>
      </c>
      <c r="C782">
        <v>3904</v>
      </c>
      <c r="D782" t="s">
        <v>818</v>
      </c>
      <c r="E782">
        <v>3904021</v>
      </c>
      <c r="F782" t="s">
        <v>819</v>
      </c>
      <c r="G782" t="s">
        <v>49</v>
      </c>
      <c r="H782" t="s">
        <v>1</v>
      </c>
      <c r="I782" t="s">
        <v>2</v>
      </c>
      <c r="J782" t="s">
        <v>3</v>
      </c>
      <c r="K782" t="s">
        <v>50</v>
      </c>
      <c r="L782" s="1">
        <v>10000000</v>
      </c>
      <c r="M782">
        <v>0</v>
      </c>
      <c r="N782">
        <v>0</v>
      </c>
      <c r="O782" s="1">
        <v>45000000</v>
      </c>
      <c r="P782" s="1">
        <v>10000000</v>
      </c>
      <c r="Q782">
        <v>0</v>
      </c>
      <c r="R782" s="1">
        <v>45000000</v>
      </c>
      <c r="S782">
        <v>0</v>
      </c>
      <c r="T782">
        <v>0</v>
      </c>
      <c r="U782">
        <v>0</v>
      </c>
      <c r="V782">
        <v>0</v>
      </c>
      <c r="W782" s="1">
        <v>45000000</v>
      </c>
    </row>
    <row r="783" spans="1:23" x14ac:dyDescent="0.35">
      <c r="A783">
        <v>39</v>
      </c>
      <c r="B783" t="s">
        <v>817</v>
      </c>
      <c r="C783">
        <v>3904</v>
      </c>
      <c r="D783" t="s">
        <v>818</v>
      </c>
      <c r="E783">
        <v>3904021</v>
      </c>
      <c r="F783" t="s">
        <v>819</v>
      </c>
      <c r="G783" t="s">
        <v>159</v>
      </c>
      <c r="H783" t="s">
        <v>1</v>
      </c>
      <c r="I783" t="s">
        <v>2</v>
      </c>
      <c r="J783" t="s">
        <v>3</v>
      </c>
      <c r="K783" t="s">
        <v>160</v>
      </c>
      <c r="L783" s="1">
        <v>10000000</v>
      </c>
      <c r="M783">
        <v>0</v>
      </c>
      <c r="N783">
        <v>0</v>
      </c>
      <c r="O783" s="1">
        <v>45000000</v>
      </c>
      <c r="P783" s="1">
        <v>10000000</v>
      </c>
      <c r="Q783">
        <v>0</v>
      </c>
      <c r="R783" s="1">
        <v>45000000</v>
      </c>
      <c r="S783">
        <v>0</v>
      </c>
      <c r="T783">
        <v>0</v>
      </c>
      <c r="U783">
        <v>0</v>
      </c>
      <c r="V783">
        <v>0</v>
      </c>
      <c r="W783" s="1">
        <v>45000000</v>
      </c>
    </row>
    <row r="784" spans="1:23" x14ac:dyDescent="0.35">
      <c r="A784">
        <v>39</v>
      </c>
      <c r="B784" t="s">
        <v>817</v>
      </c>
      <c r="C784">
        <v>3904</v>
      </c>
      <c r="D784" t="s">
        <v>818</v>
      </c>
      <c r="E784">
        <v>3904021</v>
      </c>
      <c r="F784" t="s">
        <v>819</v>
      </c>
      <c r="G784" t="s">
        <v>161</v>
      </c>
      <c r="H784" t="s">
        <v>1</v>
      </c>
      <c r="I784" t="s">
        <v>2</v>
      </c>
      <c r="J784" t="s">
        <v>3</v>
      </c>
      <c r="K784" t="s">
        <v>162</v>
      </c>
      <c r="L784" s="1">
        <v>10000000</v>
      </c>
      <c r="M784">
        <v>0</v>
      </c>
      <c r="N784">
        <v>0</v>
      </c>
      <c r="O784" s="1">
        <v>45000000</v>
      </c>
      <c r="P784" s="1">
        <v>10000000</v>
      </c>
      <c r="Q784">
        <v>0</v>
      </c>
      <c r="R784" s="1">
        <v>45000000</v>
      </c>
      <c r="S784">
        <v>0</v>
      </c>
      <c r="T784">
        <v>0</v>
      </c>
      <c r="U784">
        <v>0</v>
      </c>
      <c r="V784">
        <v>0</v>
      </c>
      <c r="W784" s="1">
        <v>45000000</v>
      </c>
    </row>
    <row r="785" spans="1:23" x14ac:dyDescent="0.35">
      <c r="A785">
        <v>39</v>
      </c>
      <c r="B785" t="s">
        <v>817</v>
      </c>
      <c r="C785">
        <v>3904</v>
      </c>
      <c r="D785" t="s">
        <v>818</v>
      </c>
      <c r="E785">
        <v>3904021</v>
      </c>
      <c r="F785" t="s">
        <v>819</v>
      </c>
      <c r="G785" t="s">
        <v>163</v>
      </c>
      <c r="H785" t="s">
        <v>1</v>
      </c>
      <c r="I785" t="s">
        <v>2</v>
      </c>
      <c r="J785" t="s">
        <v>3</v>
      </c>
      <c r="K785" t="s">
        <v>164</v>
      </c>
      <c r="L785" s="1">
        <v>10000000</v>
      </c>
      <c r="M785">
        <v>0</v>
      </c>
      <c r="N785">
        <v>0</v>
      </c>
      <c r="O785" s="1">
        <v>45000000</v>
      </c>
      <c r="P785" s="1">
        <v>10000000</v>
      </c>
      <c r="Q785">
        <v>0</v>
      </c>
      <c r="R785" s="1">
        <v>45000000</v>
      </c>
      <c r="S785">
        <v>0</v>
      </c>
      <c r="T785">
        <v>0</v>
      </c>
      <c r="U785">
        <v>0</v>
      </c>
      <c r="V785">
        <v>0</v>
      </c>
      <c r="W785" s="1">
        <v>45000000</v>
      </c>
    </row>
    <row r="786" spans="1:23" x14ac:dyDescent="0.35">
      <c r="A786">
        <v>39</v>
      </c>
      <c r="B786" t="s">
        <v>817</v>
      </c>
      <c r="C786">
        <v>3904</v>
      </c>
      <c r="D786" t="s">
        <v>818</v>
      </c>
      <c r="E786">
        <v>3904021</v>
      </c>
      <c r="F786" t="s">
        <v>819</v>
      </c>
      <c r="G786" t="s">
        <v>222</v>
      </c>
      <c r="H786" t="s">
        <v>1</v>
      </c>
      <c r="I786" t="s">
        <v>2</v>
      </c>
      <c r="J786" t="s">
        <v>3</v>
      </c>
      <c r="K786" t="s">
        <v>223</v>
      </c>
      <c r="L786" s="1">
        <v>10000000</v>
      </c>
      <c r="M786">
        <v>0</v>
      </c>
      <c r="N786">
        <v>0</v>
      </c>
      <c r="O786" s="1">
        <v>45000000</v>
      </c>
      <c r="P786" s="1">
        <v>10000000</v>
      </c>
      <c r="Q786">
        <v>0</v>
      </c>
      <c r="R786" s="1">
        <v>45000000</v>
      </c>
      <c r="S786">
        <v>0</v>
      </c>
      <c r="T786">
        <v>0</v>
      </c>
      <c r="U786">
        <v>0</v>
      </c>
      <c r="V786">
        <v>0</v>
      </c>
      <c r="W786" s="1">
        <v>45000000</v>
      </c>
    </row>
    <row r="787" spans="1:23" x14ac:dyDescent="0.35">
      <c r="A787">
        <v>39</v>
      </c>
      <c r="B787" t="s">
        <v>817</v>
      </c>
      <c r="C787">
        <v>3904</v>
      </c>
      <c r="D787" t="s">
        <v>818</v>
      </c>
      <c r="E787">
        <v>3904021</v>
      </c>
      <c r="F787" t="s">
        <v>819</v>
      </c>
      <c r="G787" t="s">
        <v>820</v>
      </c>
      <c r="H787">
        <v>1</v>
      </c>
      <c r="I787" t="s">
        <v>225</v>
      </c>
      <c r="J787">
        <v>444</v>
      </c>
      <c r="K787" t="s">
        <v>821</v>
      </c>
      <c r="L787" s="1">
        <v>10000000</v>
      </c>
      <c r="M787">
        <v>0</v>
      </c>
      <c r="N787">
        <v>0</v>
      </c>
      <c r="O787" s="1">
        <v>45000000</v>
      </c>
      <c r="P787" s="1">
        <v>10000000</v>
      </c>
      <c r="Q787">
        <v>0</v>
      </c>
      <c r="R787" s="1">
        <v>45000000</v>
      </c>
      <c r="S787">
        <v>0</v>
      </c>
      <c r="T787">
        <v>0</v>
      </c>
      <c r="U787">
        <v>0</v>
      </c>
      <c r="V787">
        <v>0</v>
      </c>
      <c r="W787" s="1">
        <v>45000000</v>
      </c>
    </row>
    <row r="788" spans="1:23" x14ac:dyDescent="0.35">
      <c r="A788">
        <v>40</v>
      </c>
      <c r="B788" t="s">
        <v>822</v>
      </c>
      <c r="C788">
        <v>4001</v>
      </c>
      <c r="D788" t="s">
        <v>823</v>
      </c>
      <c r="E788">
        <v>4001002</v>
      </c>
      <c r="F788" t="s">
        <v>824</v>
      </c>
      <c r="G788">
        <v>2</v>
      </c>
      <c r="H788" t="s">
        <v>1</v>
      </c>
      <c r="I788" t="s">
        <v>2</v>
      </c>
      <c r="J788" t="s">
        <v>3</v>
      </c>
      <c r="K788" t="s">
        <v>48</v>
      </c>
      <c r="L788">
        <v>0</v>
      </c>
      <c r="M788">
        <v>0</v>
      </c>
      <c r="N788">
        <v>0</v>
      </c>
      <c r="O788" s="1">
        <v>300000000</v>
      </c>
      <c r="P788">
        <v>0</v>
      </c>
      <c r="Q788">
        <v>0</v>
      </c>
      <c r="R788" s="1">
        <v>300000000</v>
      </c>
      <c r="S788" s="1">
        <v>300000000</v>
      </c>
      <c r="T788" s="1">
        <v>300000000</v>
      </c>
      <c r="U788" s="1">
        <v>300000000</v>
      </c>
      <c r="V788" s="1">
        <v>300000000</v>
      </c>
      <c r="W788">
        <v>0</v>
      </c>
    </row>
    <row r="789" spans="1:23" x14ac:dyDescent="0.35">
      <c r="A789">
        <v>40</v>
      </c>
      <c r="B789" t="s">
        <v>822</v>
      </c>
      <c r="C789">
        <v>4001</v>
      </c>
      <c r="D789" t="s">
        <v>823</v>
      </c>
      <c r="E789">
        <v>4001002</v>
      </c>
      <c r="F789" t="s">
        <v>824</v>
      </c>
      <c r="G789" t="s">
        <v>49</v>
      </c>
      <c r="H789" t="s">
        <v>1</v>
      </c>
      <c r="I789" t="s">
        <v>2</v>
      </c>
      <c r="J789" t="s">
        <v>3</v>
      </c>
      <c r="K789" t="s">
        <v>50</v>
      </c>
      <c r="L789">
        <v>0</v>
      </c>
      <c r="M789">
        <v>0</v>
      </c>
      <c r="N789">
        <v>0</v>
      </c>
      <c r="O789" s="1">
        <v>300000000</v>
      </c>
      <c r="P789">
        <v>0</v>
      </c>
      <c r="Q789">
        <v>0</v>
      </c>
      <c r="R789" s="1">
        <v>300000000</v>
      </c>
      <c r="S789" s="1">
        <v>300000000</v>
      </c>
      <c r="T789" s="1">
        <v>300000000</v>
      </c>
      <c r="U789" s="1">
        <v>300000000</v>
      </c>
      <c r="V789" s="1">
        <v>300000000</v>
      </c>
      <c r="W789">
        <v>0</v>
      </c>
    </row>
    <row r="790" spans="1:23" x14ac:dyDescent="0.35">
      <c r="A790">
        <v>40</v>
      </c>
      <c r="B790" t="s">
        <v>822</v>
      </c>
      <c r="C790">
        <v>4001</v>
      </c>
      <c r="D790" t="s">
        <v>823</v>
      </c>
      <c r="E790">
        <v>4001002</v>
      </c>
      <c r="F790" t="s">
        <v>824</v>
      </c>
      <c r="G790" t="s">
        <v>159</v>
      </c>
      <c r="H790" t="s">
        <v>1</v>
      </c>
      <c r="I790" t="s">
        <v>2</v>
      </c>
      <c r="J790" t="s">
        <v>3</v>
      </c>
      <c r="K790" t="s">
        <v>160</v>
      </c>
      <c r="L790">
        <v>0</v>
      </c>
      <c r="M790">
        <v>0</v>
      </c>
      <c r="N790">
        <v>0</v>
      </c>
      <c r="O790" s="1">
        <v>300000000</v>
      </c>
      <c r="P790">
        <v>0</v>
      </c>
      <c r="Q790">
        <v>0</v>
      </c>
      <c r="R790" s="1">
        <v>300000000</v>
      </c>
      <c r="S790" s="1">
        <v>300000000</v>
      </c>
      <c r="T790" s="1">
        <v>300000000</v>
      </c>
      <c r="U790" s="1">
        <v>300000000</v>
      </c>
      <c r="V790" s="1">
        <v>300000000</v>
      </c>
      <c r="W790">
        <v>0</v>
      </c>
    </row>
    <row r="791" spans="1:23" x14ac:dyDescent="0.35">
      <c r="A791">
        <v>40</v>
      </c>
      <c r="B791" t="s">
        <v>822</v>
      </c>
      <c r="C791">
        <v>4001</v>
      </c>
      <c r="D791" t="s">
        <v>823</v>
      </c>
      <c r="E791">
        <v>4001002</v>
      </c>
      <c r="F791" t="s">
        <v>824</v>
      </c>
      <c r="G791" t="s">
        <v>161</v>
      </c>
      <c r="H791" t="s">
        <v>1</v>
      </c>
      <c r="I791" t="s">
        <v>2</v>
      </c>
      <c r="J791" t="s">
        <v>3</v>
      </c>
      <c r="K791" t="s">
        <v>162</v>
      </c>
      <c r="L791">
        <v>0</v>
      </c>
      <c r="M791">
        <v>0</v>
      </c>
      <c r="N791">
        <v>0</v>
      </c>
      <c r="O791" s="1">
        <v>300000000</v>
      </c>
      <c r="P791">
        <v>0</v>
      </c>
      <c r="Q791">
        <v>0</v>
      </c>
      <c r="R791" s="1">
        <v>300000000</v>
      </c>
      <c r="S791" s="1">
        <v>300000000</v>
      </c>
      <c r="T791" s="1">
        <v>300000000</v>
      </c>
      <c r="U791" s="1">
        <v>300000000</v>
      </c>
      <c r="V791" s="1">
        <v>300000000</v>
      </c>
      <c r="W791">
        <v>0</v>
      </c>
    </row>
    <row r="792" spans="1:23" x14ac:dyDescent="0.35">
      <c r="A792">
        <v>40</v>
      </c>
      <c r="B792" t="s">
        <v>822</v>
      </c>
      <c r="C792">
        <v>4001</v>
      </c>
      <c r="D792" t="s">
        <v>823</v>
      </c>
      <c r="E792">
        <v>4001002</v>
      </c>
      <c r="F792" t="s">
        <v>824</v>
      </c>
      <c r="G792" t="s">
        <v>163</v>
      </c>
      <c r="H792" t="s">
        <v>1</v>
      </c>
      <c r="I792" t="s">
        <v>2</v>
      </c>
      <c r="J792" t="s">
        <v>3</v>
      </c>
      <c r="K792" t="s">
        <v>164</v>
      </c>
      <c r="L792">
        <v>0</v>
      </c>
      <c r="M792">
        <v>0</v>
      </c>
      <c r="N792">
        <v>0</v>
      </c>
      <c r="O792" s="1">
        <v>300000000</v>
      </c>
      <c r="P792">
        <v>0</v>
      </c>
      <c r="Q792">
        <v>0</v>
      </c>
      <c r="R792" s="1">
        <v>300000000</v>
      </c>
      <c r="S792" s="1">
        <v>300000000</v>
      </c>
      <c r="T792" s="1">
        <v>300000000</v>
      </c>
      <c r="U792" s="1">
        <v>300000000</v>
      </c>
      <c r="V792" s="1">
        <v>300000000</v>
      </c>
      <c r="W792">
        <v>0</v>
      </c>
    </row>
    <row r="793" spans="1:23" x14ac:dyDescent="0.35">
      <c r="A793">
        <v>40</v>
      </c>
      <c r="B793" t="s">
        <v>822</v>
      </c>
      <c r="C793">
        <v>4001</v>
      </c>
      <c r="D793" t="s">
        <v>823</v>
      </c>
      <c r="E793">
        <v>4001002</v>
      </c>
      <c r="F793" t="s">
        <v>824</v>
      </c>
      <c r="G793" t="s">
        <v>165</v>
      </c>
      <c r="H793" t="s">
        <v>1</v>
      </c>
      <c r="I793" t="s">
        <v>2</v>
      </c>
      <c r="J793" t="s">
        <v>3</v>
      </c>
      <c r="K793" t="s">
        <v>166</v>
      </c>
      <c r="L793">
        <v>0</v>
      </c>
      <c r="M793">
        <v>0</v>
      </c>
      <c r="N793">
        <v>0</v>
      </c>
      <c r="O793" s="1">
        <v>300000000</v>
      </c>
      <c r="P793">
        <v>0</v>
      </c>
      <c r="Q793">
        <v>0</v>
      </c>
      <c r="R793" s="1">
        <v>300000000</v>
      </c>
      <c r="S793" s="1">
        <v>300000000</v>
      </c>
      <c r="T793" s="1">
        <v>300000000</v>
      </c>
      <c r="U793" s="1">
        <v>300000000</v>
      </c>
      <c r="V793" s="1">
        <v>300000000</v>
      </c>
      <c r="W793">
        <v>0</v>
      </c>
    </row>
    <row r="794" spans="1:23" x14ac:dyDescent="0.35">
      <c r="A794">
        <v>40</v>
      </c>
      <c r="B794" t="s">
        <v>822</v>
      </c>
      <c r="C794">
        <v>4001</v>
      </c>
      <c r="D794" t="s">
        <v>823</v>
      </c>
      <c r="E794">
        <v>4001002</v>
      </c>
      <c r="F794" t="s">
        <v>824</v>
      </c>
      <c r="G794" t="s">
        <v>825</v>
      </c>
      <c r="H794">
        <v>1</v>
      </c>
      <c r="I794" t="s">
        <v>225</v>
      </c>
      <c r="J794">
        <v>478</v>
      </c>
      <c r="K794" t="s">
        <v>826</v>
      </c>
      <c r="L794">
        <v>0</v>
      </c>
      <c r="M794">
        <v>0</v>
      </c>
      <c r="N794">
        <v>0</v>
      </c>
      <c r="O794" s="1">
        <v>300000000</v>
      </c>
      <c r="P794">
        <v>0</v>
      </c>
      <c r="Q794">
        <v>0</v>
      </c>
      <c r="R794" s="1">
        <v>300000000</v>
      </c>
      <c r="S794" s="1">
        <v>300000000</v>
      </c>
      <c r="T794" s="1">
        <v>300000000</v>
      </c>
      <c r="U794" s="1">
        <v>300000000</v>
      </c>
      <c r="V794" s="1">
        <v>300000000</v>
      </c>
      <c r="W794">
        <v>0</v>
      </c>
    </row>
    <row r="795" spans="1:23" x14ac:dyDescent="0.35">
      <c r="A795">
        <v>40</v>
      </c>
      <c r="B795" t="s">
        <v>822</v>
      </c>
      <c r="C795">
        <v>4001</v>
      </c>
      <c r="D795" t="s">
        <v>823</v>
      </c>
      <c r="E795">
        <v>4001032</v>
      </c>
      <c r="F795" t="s">
        <v>827</v>
      </c>
      <c r="G795">
        <v>2</v>
      </c>
      <c r="H795" t="s">
        <v>1</v>
      </c>
      <c r="I795" t="s">
        <v>2</v>
      </c>
      <c r="J795" t="s">
        <v>3</v>
      </c>
      <c r="K795" t="s">
        <v>48</v>
      </c>
      <c r="L795">
        <v>0</v>
      </c>
      <c r="M795" s="1">
        <v>200000000</v>
      </c>
      <c r="N795">
        <v>0</v>
      </c>
      <c r="O795">
        <v>0</v>
      </c>
      <c r="P795">
        <v>0</v>
      </c>
      <c r="Q795">
        <v>0</v>
      </c>
      <c r="R795" s="1">
        <v>200000000</v>
      </c>
      <c r="S795">
        <v>0</v>
      </c>
      <c r="T795">
        <v>0</v>
      </c>
      <c r="U795">
        <v>0</v>
      </c>
      <c r="V795">
        <v>0</v>
      </c>
      <c r="W795" s="1">
        <v>200000000</v>
      </c>
    </row>
    <row r="796" spans="1:23" x14ac:dyDescent="0.35">
      <c r="A796">
        <v>40</v>
      </c>
      <c r="B796" t="s">
        <v>822</v>
      </c>
      <c r="C796">
        <v>4001</v>
      </c>
      <c r="D796" t="s">
        <v>823</v>
      </c>
      <c r="E796">
        <v>4001032</v>
      </c>
      <c r="F796" t="s">
        <v>827</v>
      </c>
      <c r="G796" t="s">
        <v>49</v>
      </c>
      <c r="H796" t="s">
        <v>1</v>
      </c>
      <c r="I796" t="s">
        <v>2</v>
      </c>
      <c r="J796" t="s">
        <v>3</v>
      </c>
      <c r="K796" t="s">
        <v>50</v>
      </c>
      <c r="L796">
        <v>0</v>
      </c>
      <c r="M796" s="1">
        <v>200000000</v>
      </c>
      <c r="N796">
        <v>0</v>
      </c>
      <c r="O796">
        <v>0</v>
      </c>
      <c r="P796">
        <v>0</v>
      </c>
      <c r="Q796">
        <v>0</v>
      </c>
      <c r="R796" s="1">
        <v>200000000</v>
      </c>
      <c r="S796">
        <v>0</v>
      </c>
      <c r="T796">
        <v>0</v>
      </c>
      <c r="U796">
        <v>0</v>
      </c>
      <c r="V796">
        <v>0</v>
      </c>
      <c r="W796" s="1">
        <v>200000000</v>
      </c>
    </row>
    <row r="797" spans="1:23" x14ac:dyDescent="0.35">
      <c r="A797">
        <v>40</v>
      </c>
      <c r="B797" t="s">
        <v>822</v>
      </c>
      <c r="C797">
        <v>4001</v>
      </c>
      <c r="D797" t="s">
        <v>823</v>
      </c>
      <c r="E797">
        <v>4001032</v>
      </c>
      <c r="F797" t="s">
        <v>827</v>
      </c>
      <c r="G797" t="s">
        <v>159</v>
      </c>
      <c r="H797" t="s">
        <v>1</v>
      </c>
      <c r="I797" t="s">
        <v>2</v>
      </c>
      <c r="J797" t="s">
        <v>3</v>
      </c>
      <c r="K797" t="s">
        <v>160</v>
      </c>
      <c r="L797">
        <v>0</v>
      </c>
      <c r="M797" s="1">
        <v>200000000</v>
      </c>
      <c r="N797">
        <v>0</v>
      </c>
      <c r="O797">
        <v>0</v>
      </c>
      <c r="P797">
        <v>0</v>
      </c>
      <c r="Q797">
        <v>0</v>
      </c>
      <c r="R797" s="1">
        <v>200000000</v>
      </c>
      <c r="S797">
        <v>0</v>
      </c>
      <c r="T797">
        <v>0</v>
      </c>
      <c r="U797">
        <v>0</v>
      </c>
      <c r="V797">
        <v>0</v>
      </c>
      <c r="W797" s="1">
        <v>200000000</v>
      </c>
    </row>
    <row r="798" spans="1:23" x14ac:dyDescent="0.35">
      <c r="A798">
        <v>40</v>
      </c>
      <c r="B798" t="s">
        <v>822</v>
      </c>
      <c r="C798">
        <v>4001</v>
      </c>
      <c r="D798" t="s">
        <v>823</v>
      </c>
      <c r="E798">
        <v>4001032</v>
      </c>
      <c r="F798" t="s">
        <v>827</v>
      </c>
      <c r="G798" t="s">
        <v>161</v>
      </c>
      <c r="H798" t="s">
        <v>1</v>
      </c>
      <c r="I798" t="s">
        <v>2</v>
      </c>
      <c r="J798" t="s">
        <v>3</v>
      </c>
      <c r="K798" t="s">
        <v>162</v>
      </c>
      <c r="L798">
        <v>0</v>
      </c>
      <c r="M798" s="1">
        <v>200000000</v>
      </c>
      <c r="N798">
        <v>0</v>
      </c>
      <c r="O798">
        <v>0</v>
      </c>
      <c r="P798">
        <v>0</v>
      </c>
      <c r="Q798">
        <v>0</v>
      </c>
      <c r="R798" s="1">
        <v>200000000</v>
      </c>
      <c r="S798">
        <v>0</v>
      </c>
      <c r="T798">
        <v>0</v>
      </c>
      <c r="U798">
        <v>0</v>
      </c>
      <c r="V798">
        <v>0</v>
      </c>
      <c r="W798" s="1">
        <v>200000000</v>
      </c>
    </row>
    <row r="799" spans="1:23" x14ac:dyDescent="0.35">
      <c r="A799">
        <v>40</v>
      </c>
      <c r="B799" t="s">
        <v>822</v>
      </c>
      <c r="C799">
        <v>4001</v>
      </c>
      <c r="D799" t="s">
        <v>823</v>
      </c>
      <c r="E799">
        <v>4001032</v>
      </c>
      <c r="F799" t="s">
        <v>827</v>
      </c>
      <c r="G799" t="s">
        <v>163</v>
      </c>
      <c r="H799" t="s">
        <v>1</v>
      </c>
      <c r="I799" t="s">
        <v>2</v>
      </c>
      <c r="J799" t="s">
        <v>3</v>
      </c>
      <c r="K799" t="s">
        <v>164</v>
      </c>
      <c r="L799">
        <v>0</v>
      </c>
      <c r="M799" s="1">
        <v>200000000</v>
      </c>
      <c r="N799">
        <v>0</v>
      </c>
      <c r="O799">
        <v>0</v>
      </c>
      <c r="P799">
        <v>0</v>
      </c>
      <c r="Q799">
        <v>0</v>
      </c>
      <c r="R799" s="1">
        <v>200000000</v>
      </c>
      <c r="S799">
        <v>0</v>
      </c>
      <c r="T799">
        <v>0</v>
      </c>
      <c r="U799">
        <v>0</v>
      </c>
      <c r="V799">
        <v>0</v>
      </c>
      <c r="W799" s="1">
        <v>200000000</v>
      </c>
    </row>
    <row r="800" spans="1:23" x14ac:dyDescent="0.35">
      <c r="A800">
        <v>40</v>
      </c>
      <c r="B800" t="s">
        <v>822</v>
      </c>
      <c r="C800">
        <v>4001</v>
      </c>
      <c r="D800" t="s">
        <v>823</v>
      </c>
      <c r="E800">
        <v>4001032</v>
      </c>
      <c r="F800" t="s">
        <v>827</v>
      </c>
      <c r="G800" t="s">
        <v>222</v>
      </c>
      <c r="H800" t="s">
        <v>1</v>
      </c>
      <c r="I800" t="s">
        <v>2</v>
      </c>
      <c r="J800" t="s">
        <v>3</v>
      </c>
      <c r="K800" t="s">
        <v>223</v>
      </c>
      <c r="L800">
        <v>0</v>
      </c>
      <c r="M800" s="1">
        <v>200000000</v>
      </c>
      <c r="N800">
        <v>0</v>
      </c>
      <c r="O800">
        <v>0</v>
      </c>
      <c r="P800">
        <v>0</v>
      </c>
      <c r="Q800">
        <v>0</v>
      </c>
      <c r="R800" s="1">
        <v>200000000</v>
      </c>
      <c r="S800">
        <v>0</v>
      </c>
      <c r="T800">
        <v>0</v>
      </c>
      <c r="U800">
        <v>0</v>
      </c>
      <c r="V800">
        <v>0</v>
      </c>
      <c r="W800" s="1">
        <v>200000000</v>
      </c>
    </row>
    <row r="801" spans="1:23" x14ac:dyDescent="0.35">
      <c r="A801">
        <v>40</v>
      </c>
      <c r="B801" t="s">
        <v>822</v>
      </c>
      <c r="C801">
        <v>4001</v>
      </c>
      <c r="D801" t="s">
        <v>823</v>
      </c>
      <c r="E801">
        <v>4001032</v>
      </c>
      <c r="F801" t="s">
        <v>827</v>
      </c>
      <c r="G801" t="s">
        <v>828</v>
      </c>
      <c r="H801">
        <v>342</v>
      </c>
      <c r="I801" t="s">
        <v>239</v>
      </c>
      <c r="J801">
        <v>565</v>
      </c>
      <c r="K801" t="s">
        <v>829</v>
      </c>
      <c r="L801">
        <v>0</v>
      </c>
      <c r="M801" s="1">
        <v>200000000</v>
      </c>
      <c r="N801">
        <v>0</v>
      </c>
      <c r="O801">
        <v>0</v>
      </c>
      <c r="P801">
        <v>0</v>
      </c>
      <c r="Q801">
        <v>0</v>
      </c>
      <c r="R801" s="1">
        <v>200000000</v>
      </c>
      <c r="S801">
        <v>0</v>
      </c>
      <c r="T801">
        <v>0</v>
      </c>
      <c r="U801">
        <v>0</v>
      </c>
      <c r="V801">
        <v>0</v>
      </c>
      <c r="W801" s="1">
        <v>200000000</v>
      </c>
    </row>
    <row r="802" spans="1:23" x14ac:dyDescent="0.35">
      <c r="A802">
        <v>40</v>
      </c>
      <c r="B802" t="s">
        <v>822</v>
      </c>
      <c r="C802">
        <v>4002</v>
      </c>
      <c r="D802" t="s">
        <v>830</v>
      </c>
      <c r="E802">
        <v>4002013</v>
      </c>
      <c r="F802" t="s">
        <v>831</v>
      </c>
      <c r="G802">
        <v>2</v>
      </c>
      <c r="H802" t="s">
        <v>1</v>
      </c>
      <c r="I802" t="s">
        <v>2</v>
      </c>
      <c r="J802" t="s">
        <v>3</v>
      </c>
      <c r="K802" t="s">
        <v>48</v>
      </c>
      <c r="L802" s="1">
        <v>200417941</v>
      </c>
      <c r="M802">
        <v>0</v>
      </c>
      <c r="N802">
        <v>0</v>
      </c>
      <c r="O802">
        <v>0</v>
      </c>
      <c r="P802">
        <v>0</v>
      </c>
      <c r="Q802">
        <v>0</v>
      </c>
      <c r="R802" s="1">
        <v>200417941</v>
      </c>
      <c r="S802" s="1">
        <v>200417941</v>
      </c>
      <c r="T802">
        <v>0</v>
      </c>
      <c r="U802">
        <v>0</v>
      </c>
      <c r="V802">
        <v>0</v>
      </c>
      <c r="W802">
        <v>0</v>
      </c>
    </row>
    <row r="803" spans="1:23" x14ac:dyDescent="0.35">
      <c r="A803">
        <v>40</v>
      </c>
      <c r="B803" t="s">
        <v>822</v>
      </c>
      <c r="C803">
        <v>4002</v>
      </c>
      <c r="D803" t="s">
        <v>830</v>
      </c>
      <c r="E803">
        <v>4002013</v>
      </c>
      <c r="F803" t="s">
        <v>831</v>
      </c>
      <c r="G803" t="s">
        <v>49</v>
      </c>
      <c r="H803" t="s">
        <v>1</v>
      </c>
      <c r="I803" t="s">
        <v>2</v>
      </c>
      <c r="J803" t="s">
        <v>3</v>
      </c>
      <c r="K803" t="s">
        <v>50</v>
      </c>
      <c r="L803" s="1">
        <v>200417941</v>
      </c>
      <c r="M803">
        <v>0</v>
      </c>
      <c r="N803">
        <v>0</v>
      </c>
      <c r="O803">
        <v>0</v>
      </c>
      <c r="P803">
        <v>0</v>
      </c>
      <c r="Q803">
        <v>0</v>
      </c>
      <c r="R803" s="1">
        <v>200417941</v>
      </c>
      <c r="S803" s="1">
        <v>200417941</v>
      </c>
      <c r="T803">
        <v>0</v>
      </c>
      <c r="U803">
        <v>0</v>
      </c>
      <c r="V803">
        <v>0</v>
      </c>
      <c r="W803">
        <v>0</v>
      </c>
    </row>
    <row r="804" spans="1:23" x14ac:dyDescent="0.35">
      <c r="A804">
        <v>40</v>
      </c>
      <c r="B804" t="s">
        <v>822</v>
      </c>
      <c r="C804">
        <v>4002</v>
      </c>
      <c r="D804" t="s">
        <v>830</v>
      </c>
      <c r="E804">
        <v>4002013</v>
      </c>
      <c r="F804" t="s">
        <v>831</v>
      </c>
      <c r="G804" t="s">
        <v>159</v>
      </c>
      <c r="H804" t="s">
        <v>1</v>
      </c>
      <c r="I804" t="s">
        <v>2</v>
      </c>
      <c r="J804" t="s">
        <v>3</v>
      </c>
      <c r="K804" t="s">
        <v>160</v>
      </c>
      <c r="L804" s="1">
        <v>200417941</v>
      </c>
      <c r="M804">
        <v>0</v>
      </c>
      <c r="N804">
        <v>0</v>
      </c>
      <c r="O804">
        <v>0</v>
      </c>
      <c r="P804">
        <v>0</v>
      </c>
      <c r="Q804">
        <v>0</v>
      </c>
      <c r="R804" s="1">
        <v>200417941</v>
      </c>
      <c r="S804" s="1">
        <v>200417941</v>
      </c>
      <c r="T804">
        <v>0</v>
      </c>
      <c r="U804">
        <v>0</v>
      </c>
      <c r="V804">
        <v>0</v>
      </c>
      <c r="W804">
        <v>0</v>
      </c>
    </row>
    <row r="805" spans="1:23" x14ac:dyDescent="0.35">
      <c r="A805">
        <v>40</v>
      </c>
      <c r="B805" t="s">
        <v>822</v>
      </c>
      <c r="C805">
        <v>4002</v>
      </c>
      <c r="D805" t="s">
        <v>830</v>
      </c>
      <c r="E805">
        <v>4002013</v>
      </c>
      <c r="F805" t="s">
        <v>831</v>
      </c>
      <c r="G805" t="s">
        <v>161</v>
      </c>
      <c r="H805" t="s">
        <v>1</v>
      </c>
      <c r="I805" t="s">
        <v>2</v>
      </c>
      <c r="J805" t="s">
        <v>3</v>
      </c>
      <c r="K805" t="s">
        <v>162</v>
      </c>
      <c r="L805" s="1">
        <v>200417941</v>
      </c>
      <c r="M805">
        <v>0</v>
      </c>
      <c r="N805">
        <v>0</v>
      </c>
      <c r="O805">
        <v>0</v>
      </c>
      <c r="P805">
        <v>0</v>
      </c>
      <c r="Q805">
        <v>0</v>
      </c>
      <c r="R805" s="1">
        <v>200417941</v>
      </c>
      <c r="S805" s="1">
        <v>200417941</v>
      </c>
      <c r="T805">
        <v>0</v>
      </c>
      <c r="U805">
        <v>0</v>
      </c>
      <c r="V805">
        <v>0</v>
      </c>
      <c r="W805">
        <v>0</v>
      </c>
    </row>
    <row r="806" spans="1:23" x14ac:dyDescent="0.35">
      <c r="A806">
        <v>40</v>
      </c>
      <c r="B806" t="s">
        <v>822</v>
      </c>
      <c r="C806">
        <v>4002</v>
      </c>
      <c r="D806" t="s">
        <v>830</v>
      </c>
      <c r="E806">
        <v>4002013</v>
      </c>
      <c r="F806" t="s">
        <v>831</v>
      </c>
      <c r="G806" t="s">
        <v>163</v>
      </c>
      <c r="H806" t="s">
        <v>1</v>
      </c>
      <c r="I806" t="s">
        <v>2</v>
      </c>
      <c r="J806" t="s">
        <v>3</v>
      </c>
      <c r="K806" t="s">
        <v>164</v>
      </c>
      <c r="L806" s="1">
        <v>200417941</v>
      </c>
      <c r="M806">
        <v>0</v>
      </c>
      <c r="N806">
        <v>0</v>
      </c>
      <c r="O806">
        <v>0</v>
      </c>
      <c r="P806">
        <v>0</v>
      </c>
      <c r="Q806">
        <v>0</v>
      </c>
      <c r="R806" s="1">
        <v>200417941</v>
      </c>
      <c r="S806" s="1">
        <v>200417941</v>
      </c>
      <c r="T806">
        <v>0</v>
      </c>
      <c r="U806">
        <v>0</v>
      </c>
      <c r="V806">
        <v>0</v>
      </c>
      <c r="W806">
        <v>0</v>
      </c>
    </row>
    <row r="807" spans="1:23" x14ac:dyDescent="0.35">
      <c r="A807">
        <v>40</v>
      </c>
      <c r="B807" t="s">
        <v>822</v>
      </c>
      <c r="C807">
        <v>4002</v>
      </c>
      <c r="D807" t="s">
        <v>830</v>
      </c>
      <c r="E807">
        <v>4002013</v>
      </c>
      <c r="F807" t="s">
        <v>831</v>
      </c>
      <c r="G807" t="s">
        <v>234</v>
      </c>
      <c r="H807" t="s">
        <v>1</v>
      </c>
      <c r="I807" t="s">
        <v>2</v>
      </c>
      <c r="J807" t="s">
        <v>3</v>
      </c>
      <c r="K807" t="s">
        <v>235</v>
      </c>
      <c r="L807" s="1">
        <v>200417941</v>
      </c>
      <c r="M807">
        <v>0</v>
      </c>
      <c r="N807">
        <v>0</v>
      </c>
      <c r="O807">
        <v>0</v>
      </c>
      <c r="P807">
        <v>0</v>
      </c>
      <c r="Q807">
        <v>0</v>
      </c>
      <c r="R807" s="1">
        <v>200417941</v>
      </c>
      <c r="S807" s="1">
        <v>200417941</v>
      </c>
      <c r="T807">
        <v>0</v>
      </c>
      <c r="U807">
        <v>0</v>
      </c>
      <c r="V807">
        <v>0</v>
      </c>
      <c r="W807">
        <v>0</v>
      </c>
    </row>
    <row r="808" spans="1:23" x14ac:dyDescent="0.35">
      <c r="A808">
        <v>40</v>
      </c>
      <c r="B808" t="s">
        <v>822</v>
      </c>
      <c r="C808">
        <v>4002</v>
      </c>
      <c r="D808" t="s">
        <v>830</v>
      </c>
      <c r="E808">
        <v>4002013</v>
      </c>
      <c r="F808" t="s">
        <v>831</v>
      </c>
      <c r="G808" t="s">
        <v>832</v>
      </c>
      <c r="H808">
        <v>1</v>
      </c>
      <c r="I808" t="s">
        <v>225</v>
      </c>
      <c r="J808">
        <v>473</v>
      </c>
      <c r="K808" t="s">
        <v>833</v>
      </c>
      <c r="L808" s="1">
        <v>200417941</v>
      </c>
      <c r="M808">
        <v>0</v>
      </c>
      <c r="N808">
        <v>0</v>
      </c>
      <c r="O808">
        <v>0</v>
      </c>
      <c r="P808">
        <v>0</v>
      </c>
      <c r="Q808">
        <v>0</v>
      </c>
      <c r="R808" s="1">
        <v>200417941</v>
      </c>
      <c r="S808" s="1">
        <v>200417941</v>
      </c>
      <c r="T808">
        <v>0</v>
      </c>
      <c r="U808">
        <v>0</v>
      </c>
      <c r="V808">
        <v>0</v>
      </c>
      <c r="W808">
        <v>0</v>
      </c>
    </row>
    <row r="809" spans="1:23" x14ac:dyDescent="0.35">
      <c r="A809">
        <v>40</v>
      </c>
      <c r="B809" t="s">
        <v>822</v>
      </c>
      <c r="C809">
        <v>4002</v>
      </c>
      <c r="D809" t="s">
        <v>830</v>
      </c>
      <c r="E809">
        <v>4002019</v>
      </c>
      <c r="F809" t="s">
        <v>834</v>
      </c>
      <c r="G809">
        <v>2</v>
      </c>
      <c r="H809" t="s">
        <v>1</v>
      </c>
      <c r="I809" t="s">
        <v>2</v>
      </c>
      <c r="J809" t="s">
        <v>3</v>
      </c>
      <c r="K809" t="s">
        <v>48</v>
      </c>
      <c r="L809" s="1">
        <v>1711311532</v>
      </c>
      <c r="M809">
        <v>0</v>
      </c>
      <c r="N809">
        <v>0</v>
      </c>
      <c r="O809">
        <v>0</v>
      </c>
      <c r="P809">
        <v>0</v>
      </c>
      <c r="Q809">
        <v>0</v>
      </c>
      <c r="R809" s="1">
        <v>1711311532</v>
      </c>
      <c r="S809" s="1">
        <v>1141311532</v>
      </c>
      <c r="T809">
        <v>0</v>
      </c>
      <c r="U809">
        <v>0</v>
      </c>
      <c r="V809">
        <v>0</v>
      </c>
      <c r="W809" s="1">
        <v>570000000</v>
      </c>
    </row>
    <row r="810" spans="1:23" x14ac:dyDescent="0.35">
      <c r="A810">
        <v>40</v>
      </c>
      <c r="B810" t="s">
        <v>822</v>
      </c>
      <c r="C810">
        <v>4002</v>
      </c>
      <c r="D810" t="s">
        <v>830</v>
      </c>
      <c r="E810">
        <v>4002019</v>
      </c>
      <c r="F810" t="s">
        <v>834</v>
      </c>
      <c r="G810" t="s">
        <v>49</v>
      </c>
      <c r="H810" t="s">
        <v>1</v>
      </c>
      <c r="I810" t="s">
        <v>2</v>
      </c>
      <c r="J810" t="s">
        <v>3</v>
      </c>
      <c r="K810" t="s">
        <v>50</v>
      </c>
      <c r="L810" s="1">
        <v>1711311532</v>
      </c>
      <c r="M810">
        <v>0</v>
      </c>
      <c r="N810">
        <v>0</v>
      </c>
      <c r="O810">
        <v>0</v>
      </c>
      <c r="P810">
        <v>0</v>
      </c>
      <c r="Q810">
        <v>0</v>
      </c>
      <c r="R810" s="1">
        <v>1711311532</v>
      </c>
      <c r="S810" s="1">
        <v>1141311532</v>
      </c>
      <c r="T810">
        <v>0</v>
      </c>
      <c r="U810">
        <v>0</v>
      </c>
      <c r="V810">
        <v>0</v>
      </c>
      <c r="W810" s="1">
        <v>570000000</v>
      </c>
    </row>
    <row r="811" spans="1:23" x14ac:dyDescent="0.35">
      <c r="A811">
        <v>40</v>
      </c>
      <c r="B811" t="s">
        <v>822</v>
      </c>
      <c r="C811">
        <v>4002</v>
      </c>
      <c r="D811" t="s">
        <v>830</v>
      </c>
      <c r="E811">
        <v>4002019</v>
      </c>
      <c r="F811" t="s">
        <v>834</v>
      </c>
      <c r="G811" t="s">
        <v>159</v>
      </c>
      <c r="H811" t="s">
        <v>1</v>
      </c>
      <c r="I811" t="s">
        <v>2</v>
      </c>
      <c r="J811" t="s">
        <v>3</v>
      </c>
      <c r="K811" t="s">
        <v>160</v>
      </c>
      <c r="L811" s="1">
        <v>1711311532</v>
      </c>
      <c r="M811">
        <v>0</v>
      </c>
      <c r="N811">
        <v>0</v>
      </c>
      <c r="O811">
        <v>0</v>
      </c>
      <c r="P811">
        <v>0</v>
      </c>
      <c r="Q811">
        <v>0</v>
      </c>
      <c r="R811" s="1">
        <v>1711311532</v>
      </c>
      <c r="S811" s="1">
        <v>1141311532</v>
      </c>
      <c r="T811">
        <v>0</v>
      </c>
      <c r="U811">
        <v>0</v>
      </c>
      <c r="V811">
        <v>0</v>
      </c>
      <c r="W811" s="1">
        <v>570000000</v>
      </c>
    </row>
    <row r="812" spans="1:23" x14ac:dyDescent="0.35">
      <c r="A812">
        <v>40</v>
      </c>
      <c r="B812" t="s">
        <v>822</v>
      </c>
      <c r="C812">
        <v>4002</v>
      </c>
      <c r="D812" t="s">
        <v>830</v>
      </c>
      <c r="E812">
        <v>4002019</v>
      </c>
      <c r="F812" t="s">
        <v>834</v>
      </c>
      <c r="G812" t="s">
        <v>161</v>
      </c>
      <c r="H812" t="s">
        <v>1</v>
      </c>
      <c r="I812" t="s">
        <v>2</v>
      </c>
      <c r="J812" t="s">
        <v>3</v>
      </c>
      <c r="K812" t="s">
        <v>162</v>
      </c>
      <c r="L812" s="1">
        <v>1711311532</v>
      </c>
      <c r="M812">
        <v>0</v>
      </c>
      <c r="N812">
        <v>0</v>
      </c>
      <c r="O812">
        <v>0</v>
      </c>
      <c r="P812">
        <v>0</v>
      </c>
      <c r="Q812">
        <v>0</v>
      </c>
      <c r="R812" s="1">
        <v>1711311532</v>
      </c>
      <c r="S812" s="1">
        <v>1141311532</v>
      </c>
      <c r="T812">
        <v>0</v>
      </c>
      <c r="U812">
        <v>0</v>
      </c>
      <c r="V812">
        <v>0</v>
      </c>
      <c r="W812" s="1">
        <v>570000000</v>
      </c>
    </row>
    <row r="813" spans="1:23" x14ac:dyDescent="0.35">
      <c r="A813">
        <v>40</v>
      </c>
      <c r="B813" t="s">
        <v>822</v>
      </c>
      <c r="C813">
        <v>4002</v>
      </c>
      <c r="D813" t="s">
        <v>830</v>
      </c>
      <c r="E813">
        <v>4002019</v>
      </c>
      <c r="F813" t="s">
        <v>834</v>
      </c>
      <c r="G813" t="s">
        <v>163</v>
      </c>
      <c r="H813" t="s">
        <v>1</v>
      </c>
      <c r="I813" t="s">
        <v>2</v>
      </c>
      <c r="J813" t="s">
        <v>3</v>
      </c>
      <c r="K813" t="s">
        <v>164</v>
      </c>
      <c r="L813" s="1">
        <v>1711311532</v>
      </c>
      <c r="M813">
        <v>0</v>
      </c>
      <c r="N813">
        <v>0</v>
      </c>
      <c r="O813">
        <v>0</v>
      </c>
      <c r="P813">
        <v>0</v>
      </c>
      <c r="Q813">
        <v>0</v>
      </c>
      <c r="R813" s="1">
        <v>1711311532</v>
      </c>
      <c r="S813" s="1">
        <v>1141311532</v>
      </c>
      <c r="T813">
        <v>0</v>
      </c>
      <c r="U813">
        <v>0</v>
      </c>
      <c r="V813">
        <v>0</v>
      </c>
      <c r="W813" s="1">
        <v>570000000</v>
      </c>
    </row>
    <row r="814" spans="1:23" x14ac:dyDescent="0.35">
      <c r="A814">
        <v>40</v>
      </c>
      <c r="B814" t="s">
        <v>822</v>
      </c>
      <c r="C814">
        <v>4002</v>
      </c>
      <c r="D814" t="s">
        <v>830</v>
      </c>
      <c r="E814">
        <v>4002019</v>
      </c>
      <c r="F814" t="s">
        <v>834</v>
      </c>
      <c r="G814" t="s">
        <v>234</v>
      </c>
      <c r="H814" t="s">
        <v>1</v>
      </c>
      <c r="I814" t="s">
        <v>2</v>
      </c>
      <c r="J814" t="s">
        <v>3</v>
      </c>
      <c r="K814" t="s">
        <v>235</v>
      </c>
      <c r="L814" s="1">
        <v>1711311532</v>
      </c>
      <c r="M814">
        <v>0</v>
      </c>
      <c r="N814">
        <v>0</v>
      </c>
      <c r="O814">
        <v>0</v>
      </c>
      <c r="P814">
        <v>0</v>
      </c>
      <c r="Q814">
        <v>0</v>
      </c>
      <c r="R814" s="1">
        <v>1711311532</v>
      </c>
      <c r="S814" s="1">
        <v>1141311532</v>
      </c>
      <c r="T814">
        <v>0</v>
      </c>
      <c r="U814">
        <v>0</v>
      </c>
      <c r="V814">
        <v>0</v>
      </c>
      <c r="W814" s="1">
        <v>570000000</v>
      </c>
    </row>
    <row r="815" spans="1:23" x14ac:dyDescent="0.35">
      <c r="A815">
        <v>40</v>
      </c>
      <c r="B815" t="s">
        <v>822</v>
      </c>
      <c r="C815">
        <v>4002</v>
      </c>
      <c r="D815" t="s">
        <v>830</v>
      </c>
      <c r="E815">
        <v>4002019</v>
      </c>
      <c r="F815" t="s">
        <v>834</v>
      </c>
      <c r="G815" t="s">
        <v>835</v>
      </c>
      <c r="H815">
        <v>1</v>
      </c>
      <c r="I815" t="s">
        <v>225</v>
      </c>
      <c r="J815">
        <v>316</v>
      </c>
      <c r="K815" t="s">
        <v>836</v>
      </c>
      <c r="L815" s="1">
        <v>944582059</v>
      </c>
      <c r="M815">
        <v>0</v>
      </c>
      <c r="N815">
        <v>0</v>
      </c>
      <c r="O815">
        <v>0</v>
      </c>
      <c r="P815">
        <v>0</v>
      </c>
      <c r="Q815">
        <v>0</v>
      </c>
      <c r="R815" s="1">
        <v>944582059</v>
      </c>
      <c r="S815" s="1">
        <v>374582059</v>
      </c>
      <c r="T815">
        <v>0</v>
      </c>
      <c r="U815">
        <v>0</v>
      </c>
      <c r="V815">
        <v>0</v>
      </c>
      <c r="W815" s="1">
        <v>570000000</v>
      </c>
    </row>
    <row r="816" spans="1:23" x14ac:dyDescent="0.35">
      <c r="A816">
        <v>40</v>
      </c>
      <c r="B816" t="s">
        <v>822</v>
      </c>
      <c r="C816">
        <v>4002</v>
      </c>
      <c r="D816" t="s">
        <v>830</v>
      </c>
      <c r="E816">
        <v>4002019</v>
      </c>
      <c r="F816" t="s">
        <v>834</v>
      </c>
      <c r="G816" t="s">
        <v>837</v>
      </c>
      <c r="H816">
        <v>27</v>
      </c>
      <c r="I816" t="s">
        <v>679</v>
      </c>
      <c r="J816">
        <v>472</v>
      </c>
      <c r="K816" t="s">
        <v>836</v>
      </c>
      <c r="L816" s="1">
        <v>766729473</v>
      </c>
      <c r="M816">
        <v>0</v>
      </c>
      <c r="N816">
        <v>0</v>
      </c>
      <c r="O816">
        <v>0</v>
      </c>
      <c r="P816">
        <v>0</v>
      </c>
      <c r="Q816">
        <v>0</v>
      </c>
      <c r="R816" s="1">
        <v>766729473</v>
      </c>
      <c r="S816" s="1">
        <v>766729473</v>
      </c>
      <c r="T816">
        <v>0</v>
      </c>
      <c r="U816">
        <v>0</v>
      </c>
      <c r="V816">
        <v>0</v>
      </c>
      <c r="W816">
        <v>0</v>
      </c>
    </row>
    <row r="817" spans="1:23" x14ac:dyDescent="0.35">
      <c r="A817">
        <v>40</v>
      </c>
      <c r="B817" t="s">
        <v>822</v>
      </c>
      <c r="C817">
        <v>4002</v>
      </c>
      <c r="D817" t="s">
        <v>830</v>
      </c>
      <c r="E817">
        <v>4002020</v>
      </c>
      <c r="F817" t="s">
        <v>838</v>
      </c>
      <c r="G817">
        <v>2</v>
      </c>
      <c r="H817" t="s">
        <v>1</v>
      </c>
      <c r="I817" t="s">
        <v>2</v>
      </c>
      <c r="J817" t="s">
        <v>3</v>
      </c>
      <c r="K817" t="s">
        <v>48</v>
      </c>
      <c r="L817" s="1">
        <v>2328212777</v>
      </c>
      <c r="M817" s="1">
        <v>3212539.44</v>
      </c>
      <c r="N817">
        <v>0</v>
      </c>
      <c r="O817">
        <v>0</v>
      </c>
      <c r="P817">
        <v>0</v>
      </c>
      <c r="Q817">
        <v>0</v>
      </c>
      <c r="R817" s="1">
        <v>2331425316.4400001</v>
      </c>
      <c r="S817" s="1">
        <v>1728212777</v>
      </c>
      <c r="T817">
        <v>0</v>
      </c>
      <c r="U817">
        <v>0</v>
      </c>
      <c r="V817">
        <v>0</v>
      </c>
      <c r="W817" s="1">
        <v>603212539.44000006</v>
      </c>
    </row>
    <row r="818" spans="1:23" x14ac:dyDescent="0.35">
      <c r="A818">
        <v>40</v>
      </c>
      <c r="B818" t="s">
        <v>822</v>
      </c>
      <c r="C818">
        <v>4002</v>
      </c>
      <c r="D818" t="s">
        <v>830</v>
      </c>
      <c r="E818">
        <v>4002020</v>
      </c>
      <c r="F818" t="s">
        <v>838</v>
      </c>
      <c r="G818" t="s">
        <v>49</v>
      </c>
      <c r="H818" t="s">
        <v>1</v>
      </c>
      <c r="I818" t="s">
        <v>2</v>
      </c>
      <c r="J818" t="s">
        <v>3</v>
      </c>
      <c r="K818" t="s">
        <v>50</v>
      </c>
      <c r="L818" s="1">
        <v>2328212777</v>
      </c>
      <c r="M818" s="1">
        <v>3212539.44</v>
      </c>
      <c r="N818">
        <v>0</v>
      </c>
      <c r="O818">
        <v>0</v>
      </c>
      <c r="P818">
        <v>0</v>
      </c>
      <c r="Q818">
        <v>0</v>
      </c>
      <c r="R818" s="1">
        <v>2331425316.4400001</v>
      </c>
      <c r="S818" s="1">
        <v>1728212777</v>
      </c>
      <c r="T818">
        <v>0</v>
      </c>
      <c r="U818">
        <v>0</v>
      </c>
      <c r="V818">
        <v>0</v>
      </c>
      <c r="W818" s="1">
        <v>603212539.44000006</v>
      </c>
    </row>
    <row r="819" spans="1:23" x14ac:dyDescent="0.35">
      <c r="A819">
        <v>40</v>
      </c>
      <c r="B819" t="s">
        <v>822</v>
      </c>
      <c r="C819">
        <v>4002</v>
      </c>
      <c r="D819" t="s">
        <v>830</v>
      </c>
      <c r="E819">
        <v>4002020</v>
      </c>
      <c r="F819" t="s">
        <v>838</v>
      </c>
      <c r="G819" t="s">
        <v>159</v>
      </c>
      <c r="H819" t="s">
        <v>1</v>
      </c>
      <c r="I819" t="s">
        <v>2</v>
      </c>
      <c r="J819" t="s">
        <v>3</v>
      </c>
      <c r="K819" t="s">
        <v>160</v>
      </c>
      <c r="L819" s="1">
        <v>2328212777</v>
      </c>
      <c r="M819" s="1">
        <v>3212539.44</v>
      </c>
      <c r="N819">
        <v>0</v>
      </c>
      <c r="O819">
        <v>0</v>
      </c>
      <c r="P819">
        <v>0</v>
      </c>
      <c r="Q819">
        <v>0</v>
      </c>
      <c r="R819" s="1">
        <v>2331425316.4400001</v>
      </c>
      <c r="S819" s="1">
        <v>1728212777</v>
      </c>
      <c r="T819">
        <v>0</v>
      </c>
      <c r="U819">
        <v>0</v>
      </c>
      <c r="V819">
        <v>0</v>
      </c>
      <c r="W819" s="1">
        <v>603212539.44000006</v>
      </c>
    </row>
    <row r="820" spans="1:23" x14ac:dyDescent="0.35">
      <c r="A820">
        <v>40</v>
      </c>
      <c r="B820" t="s">
        <v>822</v>
      </c>
      <c r="C820">
        <v>4002</v>
      </c>
      <c r="D820" t="s">
        <v>830</v>
      </c>
      <c r="E820">
        <v>4002020</v>
      </c>
      <c r="F820" t="s">
        <v>838</v>
      </c>
      <c r="G820" t="s">
        <v>161</v>
      </c>
      <c r="H820" t="s">
        <v>1</v>
      </c>
      <c r="I820" t="s">
        <v>2</v>
      </c>
      <c r="J820" t="s">
        <v>3</v>
      </c>
      <c r="K820" t="s">
        <v>162</v>
      </c>
      <c r="L820" s="1">
        <v>2328212777</v>
      </c>
      <c r="M820" s="1">
        <v>3212539.44</v>
      </c>
      <c r="N820">
        <v>0</v>
      </c>
      <c r="O820">
        <v>0</v>
      </c>
      <c r="P820">
        <v>0</v>
      </c>
      <c r="Q820">
        <v>0</v>
      </c>
      <c r="R820" s="1">
        <v>2331425316.4400001</v>
      </c>
      <c r="S820" s="1">
        <v>1728212777</v>
      </c>
      <c r="T820">
        <v>0</v>
      </c>
      <c r="U820">
        <v>0</v>
      </c>
      <c r="V820">
        <v>0</v>
      </c>
      <c r="W820" s="1">
        <v>603212539.44000006</v>
      </c>
    </row>
    <row r="821" spans="1:23" x14ac:dyDescent="0.35">
      <c r="A821">
        <v>40</v>
      </c>
      <c r="B821" t="s">
        <v>822</v>
      </c>
      <c r="C821">
        <v>4002</v>
      </c>
      <c r="D821" t="s">
        <v>830</v>
      </c>
      <c r="E821">
        <v>4002020</v>
      </c>
      <c r="F821" t="s">
        <v>838</v>
      </c>
      <c r="G821" t="s">
        <v>163</v>
      </c>
      <c r="H821" t="s">
        <v>1</v>
      </c>
      <c r="I821" t="s">
        <v>2</v>
      </c>
      <c r="J821" t="s">
        <v>3</v>
      </c>
      <c r="K821" t="s">
        <v>164</v>
      </c>
      <c r="L821" s="1">
        <v>2328212777</v>
      </c>
      <c r="M821" s="1">
        <v>3212539.44</v>
      </c>
      <c r="N821">
        <v>0</v>
      </c>
      <c r="O821">
        <v>0</v>
      </c>
      <c r="P821">
        <v>0</v>
      </c>
      <c r="Q821">
        <v>0</v>
      </c>
      <c r="R821" s="1">
        <v>2331425316.4400001</v>
      </c>
      <c r="S821" s="1">
        <v>1728212777</v>
      </c>
      <c r="T821">
        <v>0</v>
      </c>
      <c r="U821">
        <v>0</v>
      </c>
      <c r="V821">
        <v>0</v>
      </c>
      <c r="W821" s="1">
        <v>603212539.44000006</v>
      </c>
    </row>
    <row r="822" spans="1:23" x14ac:dyDescent="0.35">
      <c r="A822">
        <v>40</v>
      </c>
      <c r="B822" t="s">
        <v>822</v>
      </c>
      <c r="C822">
        <v>4002</v>
      </c>
      <c r="D822" t="s">
        <v>830</v>
      </c>
      <c r="E822">
        <v>4002020</v>
      </c>
      <c r="F822" t="s">
        <v>838</v>
      </c>
      <c r="G822" t="s">
        <v>234</v>
      </c>
      <c r="H822" t="s">
        <v>1</v>
      </c>
      <c r="I822" t="s">
        <v>2</v>
      </c>
      <c r="J822" t="s">
        <v>3</v>
      </c>
      <c r="K822" t="s">
        <v>235</v>
      </c>
      <c r="L822" s="1">
        <v>2328212777</v>
      </c>
      <c r="M822" s="1">
        <v>3212539.44</v>
      </c>
      <c r="N822">
        <v>0</v>
      </c>
      <c r="O822">
        <v>0</v>
      </c>
      <c r="P822">
        <v>0</v>
      </c>
      <c r="Q822">
        <v>0</v>
      </c>
      <c r="R822" s="1">
        <v>2331425316.4400001</v>
      </c>
      <c r="S822" s="1">
        <v>1728212777</v>
      </c>
      <c r="T822">
        <v>0</v>
      </c>
      <c r="U822">
        <v>0</v>
      </c>
      <c r="V822">
        <v>0</v>
      </c>
      <c r="W822" s="1">
        <v>603212539.44000006</v>
      </c>
    </row>
    <row r="823" spans="1:23" x14ac:dyDescent="0.35">
      <c r="A823">
        <v>40</v>
      </c>
      <c r="B823" t="s">
        <v>822</v>
      </c>
      <c r="C823">
        <v>4002</v>
      </c>
      <c r="D823" t="s">
        <v>830</v>
      </c>
      <c r="E823">
        <v>4002020</v>
      </c>
      <c r="F823" t="s">
        <v>838</v>
      </c>
      <c r="G823" t="s">
        <v>839</v>
      </c>
      <c r="H823">
        <v>1</v>
      </c>
      <c r="I823" t="s">
        <v>225</v>
      </c>
      <c r="J823">
        <v>323</v>
      </c>
      <c r="K823" t="s">
        <v>840</v>
      </c>
      <c r="L823" s="1">
        <v>2328212777</v>
      </c>
      <c r="M823">
        <v>0</v>
      </c>
      <c r="N823">
        <v>0</v>
      </c>
      <c r="O823">
        <v>0</v>
      </c>
      <c r="P823">
        <v>0</v>
      </c>
      <c r="Q823">
        <v>0</v>
      </c>
      <c r="R823" s="1">
        <v>2328212777</v>
      </c>
      <c r="S823" s="1">
        <v>1728212777</v>
      </c>
      <c r="T823">
        <v>0</v>
      </c>
      <c r="U823">
        <v>0</v>
      </c>
      <c r="V823">
        <v>0</v>
      </c>
      <c r="W823" s="1">
        <v>600000000</v>
      </c>
    </row>
    <row r="824" spans="1:23" x14ac:dyDescent="0.35">
      <c r="A824">
        <v>40</v>
      </c>
      <c r="B824" t="s">
        <v>822</v>
      </c>
      <c r="C824">
        <v>4002</v>
      </c>
      <c r="D824" t="s">
        <v>830</v>
      </c>
      <c r="E824">
        <v>4002020</v>
      </c>
      <c r="F824" t="s">
        <v>838</v>
      </c>
      <c r="G824" t="s">
        <v>841</v>
      </c>
      <c r="H824">
        <v>501</v>
      </c>
      <c r="I824" t="s">
        <v>842</v>
      </c>
      <c r="J824">
        <v>554</v>
      </c>
      <c r="K824" t="s">
        <v>840</v>
      </c>
      <c r="L824">
        <v>0</v>
      </c>
      <c r="M824" s="1">
        <v>3212539.44</v>
      </c>
      <c r="N824">
        <v>0</v>
      </c>
      <c r="O824">
        <v>0</v>
      </c>
      <c r="P824">
        <v>0</v>
      </c>
      <c r="Q824">
        <v>0</v>
      </c>
      <c r="R824" s="1">
        <v>3212539.44</v>
      </c>
      <c r="S824">
        <v>0</v>
      </c>
      <c r="T824">
        <v>0</v>
      </c>
      <c r="U824">
        <v>0</v>
      </c>
      <c r="V824">
        <v>0</v>
      </c>
      <c r="W824" s="1">
        <v>3212539.44</v>
      </c>
    </row>
    <row r="825" spans="1:23" x14ac:dyDescent="0.35">
      <c r="A825">
        <v>40</v>
      </c>
      <c r="B825" t="s">
        <v>822</v>
      </c>
      <c r="C825">
        <v>4003</v>
      </c>
      <c r="D825" t="s">
        <v>843</v>
      </c>
      <c r="E825">
        <v>4003017</v>
      </c>
      <c r="F825" t="s">
        <v>844</v>
      </c>
      <c r="G825">
        <v>2</v>
      </c>
      <c r="H825" t="s">
        <v>1</v>
      </c>
      <c r="I825" t="s">
        <v>2</v>
      </c>
      <c r="J825" t="s">
        <v>3</v>
      </c>
      <c r="K825" t="s">
        <v>48</v>
      </c>
      <c r="L825" s="1">
        <v>894181463.35000002</v>
      </c>
      <c r="M825" s="1">
        <v>30556432</v>
      </c>
      <c r="N825">
        <v>0</v>
      </c>
      <c r="O825">
        <v>0</v>
      </c>
      <c r="P825">
        <v>0</v>
      </c>
      <c r="Q825">
        <v>0</v>
      </c>
      <c r="R825" s="1">
        <v>924737895.35000002</v>
      </c>
      <c r="S825">
        <v>0</v>
      </c>
      <c r="T825">
        <v>0</v>
      </c>
      <c r="U825">
        <v>0</v>
      </c>
      <c r="V825">
        <v>0</v>
      </c>
      <c r="W825" s="1">
        <v>924737895.35000002</v>
      </c>
    </row>
    <row r="826" spans="1:23" x14ac:dyDescent="0.35">
      <c r="A826">
        <v>40</v>
      </c>
      <c r="B826" t="s">
        <v>822</v>
      </c>
      <c r="C826">
        <v>4003</v>
      </c>
      <c r="D826" t="s">
        <v>843</v>
      </c>
      <c r="E826">
        <v>4003017</v>
      </c>
      <c r="F826" t="s">
        <v>844</v>
      </c>
      <c r="G826" t="s">
        <v>49</v>
      </c>
      <c r="H826" t="s">
        <v>1</v>
      </c>
      <c r="I826" t="s">
        <v>2</v>
      </c>
      <c r="J826" t="s">
        <v>3</v>
      </c>
      <c r="K826" t="s">
        <v>50</v>
      </c>
      <c r="L826" s="1">
        <v>894181463.35000002</v>
      </c>
      <c r="M826" s="1">
        <v>30556432</v>
      </c>
      <c r="N826">
        <v>0</v>
      </c>
      <c r="O826">
        <v>0</v>
      </c>
      <c r="P826">
        <v>0</v>
      </c>
      <c r="Q826">
        <v>0</v>
      </c>
      <c r="R826" s="1">
        <v>924737895.35000002</v>
      </c>
      <c r="S826">
        <v>0</v>
      </c>
      <c r="T826">
        <v>0</v>
      </c>
      <c r="U826">
        <v>0</v>
      </c>
      <c r="V826">
        <v>0</v>
      </c>
      <c r="W826" s="1">
        <v>924737895.35000002</v>
      </c>
    </row>
    <row r="827" spans="1:23" x14ac:dyDescent="0.35">
      <c r="A827">
        <v>40</v>
      </c>
      <c r="B827" t="s">
        <v>822</v>
      </c>
      <c r="C827">
        <v>4003</v>
      </c>
      <c r="D827" t="s">
        <v>843</v>
      </c>
      <c r="E827">
        <v>4003017</v>
      </c>
      <c r="F827" t="s">
        <v>844</v>
      </c>
      <c r="G827" t="s">
        <v>159</v>
      </c>
      <c r="H827" t="s">
        <v>1</v>
      </c>
      <c r="I827" t="s">
        <v>2</v>
      </c>
      <c r="J827" t="s">
        <v>3</v>
      </c>
      <c r="K827" t="s">
        <v>160</v>
      </c>
      <c r="L827" s="1">
        <v>894181463.35000002</v>
      </c>
      <c r="M827" s="1">
        <v>30556432</v>
      </c>
      <c r="N827">
        <v>0</v>
      </c>
      <c r="O827">
        <v>0</v>
      </c>
      <c r="P827">
        <v>0</v>
      </c>
      <c r="Q827">
        <v>0</v>
      </c>
      <c r="R827" s="1">
        <v>924737895.35000002</v>
      </c>
      <c r="S827">
        <v>0</v>
      </c>
      <c r="T827">
        <v>0</v>
      </c>
      <c r="U827">
        <v>0</v>
      </c>
      <c r="V827">
        <v>0</v>
      </c>
      <c r="W827" s="1">
        <v>924737895.35000002</v>
      </c>
    </row>
    <row r="828" spans="1:23" x14ac:dyDescent="0.35">
      <c r="A828">
        <v>40</v>
      </c>
      <c r="B828" t="s">
        <v>822</v>
      </c>
      <c r="C828">
        <v>4003</v>
      </c>
      <c r="D828" t="s">
        <v>843</v>
      </c>
      <c r="E828">
        <v>4003017</v>
      </c>
      <c r="F828" t="s">
        <v>844</v>
      </c>
      <c r="G828" t="s">
        <v>161</v>
      </c>
      <c r="H828" t="s">
        <v>1</v>
      </c>
      <c r="I828" t="s">
        <v>2</v>
      </c>
      <c r="J828" t="s">
        <v>3</v>
      </c>
      <c r="K828" t="s">
        <v>162</v>
      </c>
      <c r="L828" s="1">
        <v>894181463.35000002</v>
      </c>
      <c r="M828" s="1">
        <v>30556432</v>
      </c>
      <c r="N828">
        <v>0</v>
      </c>
      <c r="O828">
        <v>0</v>
      </c>
      <c r="P828">
        <v>0</v>
      </c>
      <c r="Q828">
        <v>0</v>
      </c>
      <c r="R828" s="1">
        <v>924737895.35000002</v>
      </c>
      <c r="S828">
        <v>0</v>
      </c>
      <c r="T828">
        <v>0</v>
      </c>
      <c r="U828">
        <v>0</v>
      </c>
      <c r="V828">
        <v>0</v>
      </c>
      <c r="W828" s="1">
        <v>924737895.35000002</v>
      </c>
    </row>
    <row r="829" spans="1:23" x14ac:dyDescent="0.35">
      <c r="A829">
        <v>40</v>
      </c>
      <c r="B829" t="s">
        <v>822</v>
      </c>
      <c r="C829">
        <v>4003</v>
      </c>
      <c r="D829" t="s">
        <v>843</v>
      </c>
      <c r="E829">
        <v>4003017</v>
      </c>
      <c r="F829" t="s">
        <v>844</v>
      </c>
      <c r="G829" t="s">
        <v>163</v>
      </c>
      <c r="H829" t="s">
        <v>1</v>
      </c>
      <c r="I829" t="s">
        <v>2</v>
      </c>
      <c r="J829" t="s">
        <v>3</v>
      </c>
      <c r="K829" t="s">
        <v>164</v>
      </c>
      <c r="L829" s="1">
        <v>894181463.35000002</v>
      </c>
      <c r="M829" s="1">
        <v>30556432</v>
      </c>
      <c r="N829">
        <v>0</v>
      </c>
      <c r="O829">
        <v>0</v>
      </c>
      <c r="P829">
        <v>0</v>
      </c>
      <c r="Q829">
        <v>0</v>
      </c>
      <c r="R829" s="1">
        <v>924737895.35000002</v>
      </c>
      <c r="S829">
        <v>0</v>
      </c>
      <c r="T829">
        <v>0</v>
      </c>
      <c r="U829">
        <v>0</v>
      </c>
      <c r="V829">
        <v>0</v>
      </c>
      <c r="W829" s="1">
        <v>924737895.35000002</v>
      </c>
    </row>
    <row r="830" spans="1:23" x14ac:dyDescent="0.35">
      <c r="A830">
        <v>40</v>
      </c>
      <c r="B830" t="s">
        <v>822</v>
      </c>
      <c r="C830">
        <v>4003</v>
      </c>
      <c r="D830" t="s">
        <v>843</v>
      </c>
      <c r="E830">
        <v>4003017</v>
      </c>
      <c r="F830" t="s">
        <v>844</v>
      </c>
      <c r="G830" t="s">
        <v>234</v>
      </c>
      <c r="H830" t="s">
        <v>1</v>
      </c>
      <c r="I830" t="s">
        <v>2</v>
      </c>
      <c r="J830" t="s">
        <v>3</v>
      </c>
      <c r="K830" t="s">
        <v>235</v>
      </c>
      <c r="L830" s="1">
        <v>894181463.35000002</v>
      </c>
      <c r="M830" s="1">
        <v>30556432</v>
      </c>
      <c r="N830">
        <v>0</v>
      </c>
      <c r="O830">
        <v>0</v>
      </c>
      <c r="P830">
        <v>0</v>
      </c>
      <c r="Q830">
        <v>0</v>
      </c>
      <c r="R830" s="1">
        <v>924737895.35000002</v>
      </c>
      <c r="S830">
        <v>0</v>
      </c>
      <c r="T830">
        <v>0</v>
      </c>
      <c r="U830">
        <v>0</v>
      </c>
      <c r="V830">
        <v>0</v>
      </c>
      <c r="W830" s="1">
        <v>924737895.35000002</v>
      </c>
    </row>
    <row r="831" spans="1:23" x14ac:dyDescent="0.35">
      <c r="A831">
        <v>40</v>
      </c>
      <c r="B831" t="s">
        <v>822</v>
      </c>
      <c r="C831">
        <v>4003</v>
      </c>
      <c r="D831" t="s">
        <v>843</v>
      </c>
      <c r="E831">
        <v>4003017</v>
      </c>
      <c r="F831" t="s">
        <v>844</v>
      </c>
      <c r="G831" t="s">
        <v>845</v>
      </c>
      <c r="H831">
        <v>40</v>
      </c>
      <c r="I831" t="s">
        <v>846</v>
      </c>
      <c r="J831">
        <v>324</v>
      </c>
      <c r="K831" t="s">
        <v>847</v>
      </c>
      <c r="L831" s="1">
        <v>792436463.35000002</v>
      </c>
      <c r="M831">
        <v>0</v>
      </c>
      <c r="N831">
        <v>0</v>
      </c>
      <c r="O831">
        <v>0</v>
      </c>
      <c r="P831">
        <v>0</v>
      </c>
      <c r="Q831">
        <v>0</v>
      </c>
      <c r="R831" s="1">
        <v>792436463.35000002</v>
      </c>
      <c r="S831">
        <v>0</v>
      </c>
      <c r="T831">
        <v>0</v>
      </c>
      <c r="U831">
        <v>0</v>
      </c>
      <c r="V831">
        <v>0</v>
      </c>
      <c r="W831" s="1">
        <v>792436463.35000002</v>
      </c>
    </row>
    <row r="832" spans="1:23" x14ac:dyDescent="0.35">
      <c r="A832">
        <v>40</v>
      </c>
      <c r="B832" t="s">
        <v>822</v>
      </c>
      <c r="C832">
        <v>4003</v>
      </c>
      <c r="D832" t="s">
        <v>843</v>
      </c>
      <c r="E832">
        <v>4003017</v>
      </c>
      <c r="F832" t="s">
        <v>844</v>
      </c>
      <c r="G832" t="s">
        <v>848</v>
      </c>
      <c r="H832">
        <v>124</v>
      </c>
      <c r="I832" t="s">
        <v>849</v>
      </c>
      <c r="J832">
        <v>325</v>
      </c>
      <c r="K832" t="s">
        <v>847</v>
      </c>
      <c r="L832" s="1">
        <v>101745000</v>
      </c>
      <c r="M832">
        <v>0</v>
      </c>
      <c r="N832">
        <v>0</v>
      </c>
      <c r="O832">
        <v>0</v>
      </c>
      <c r="P832">
        <v>0</v>
      </c>
      <c r="Q832">
        <v>0</v>
      </c>
      <c r="R832" s="1">
        <v>101745000</v>
      </c>
      <c r="S832">
        <v>0</v>
      </c>
      <c r="T832">
        <v>0</v>
      </c>
      <c r="U832">
        <v>0</v>
      </c>
      <c r="V832">
        <v>0</v>
      </c>
      <c r="W832" s="1">
        <v>101745000</v>
      </c>
    </row>
    <row r="833" spans="1:23" x14ac:dyDescent="0.35">
      <c r="A833">
        <v>40</v>
      </c>
      <c r="B833" t="s">
        <v>822</v>
      </c>
      <c r="C833">
        <v>4003</v>
      </c>
      <c r="D833" t="s">
        <v>843</v>
      </c>
      <c r="E833">
        <v>4003017</v>
      </c>
      <c r="F833" t="s">
        <v>844</v>
      </c>
      <c r="G833" t="s">
        <v>850</v>
      </c>
      <c r="H833">
        <v>363</v>
      </c>
      <c r="I833" t="s">
        <v>851</v>
      </c>
      <c r="J833">
        <v>542</v>
      </c>
      <c r="K833" t="s">
        <v>847</v>
      </c>
      <c r="L833">
        <v>0</v>
      </c>
      <c r="M833" s="1">
        <v>30556432</v>
      </c>
      <c r="N833">
        <v>0</v>
      </c>
      <c r="O833">
        <v>0</v>
      </c>
      <c r="P833">
        <v>0</v>
      </c>
      <c r="Q833">
        <v>0</v>
      </c>
      <c r="R833" s="1">
        <v>30556432</v>
      </c>
      <c r="S833">
        <v>0</v>
      </c>
      <c r="T833">
        <v>0</v>
      </c>
      <c r="U833">
        <v>0</v>
      </c>
      <c r="V833">
        <v>0</v>
      </c>
      <c r="W833" s="1">
        <v>30556432</v>
      </c>
    </row>
    <row r="834" spans="1:23" x14ac:dyDescent="0.35">
      <c r="A834">
        <v>40</v>
      </c>
      <c r="B834" t="s">
        <v>822</v>
      </c>
      <c r="C834">
        <v>4003</v>
      </c>
      <c r="D834" t="s">
        <v>843</v>
      </c>
      <c r="E834">
        <v>4003018</v>
      </c>
      <c r="F834" t="s">
        <v>852</v>
      </c>
      <c r="G834">
        <v>2</v>
      </c>
      <c r="H834" t="s">
        <v>1</v>
      </c>
      <c r="I834" t="s">
        <v>2</v>
      </c>
      <c r="J834" t="s">
        <v>3</v>
      </c>
      <c r="K834" t="s">
        <v>48</v>
      </c>
      <c r="L834">
        <v>0</v>
      </c>
      <c r="M834" s="1">
        <v>126100000</v>
      </c>
      <c r="N834">
        <v>0</v>
      </c>
      <c r="O834" s="1">
        <v>110000</v>
      </c>
      <c r="P834">
        <v>0</v>
      </c>
      <c r="Q834">
        <v>0</v>
      </c>
      <c r="R834" s="1">
        <v>126210000</v>
      </c>
      <c r="S834" s="1">
        <v>126210000</v>
      </c>
      <c r="T834">
        <v>0</v>
      </c>
      <c r="U834">
        <v>0</v>
      </c>
      <c r="V834">
        <v>0</v>
      </c>
      <c r="W834">
        <v>0</v>
      </c>
    </row>
    <row r="835" spans="1:23" x14ac:dyDescent="0.35">
      <c r="A835">
        <v>40</v>
      </c>
      <c r="B835" t="s">
        <v>822</v>
      </c>
      <c r="C835">
        <v>4003</v>
      </c>
      <c r="D835" t="s">
        <v>843</v>
      </c>
      <c r="E835">
        <v>4003018</v>
      </c>
      <c r="F835" t="s">
        <v>852</v>
      </c>
      <c r="G835" t="s">
        <v>49</v>
      </c>
      <c r="H835" t="s">
        <v>1</v>
      </c>
      <c r="I835" t="s">
        <v>2</v>
      </c>
      <c r="J835" t="s">
        <v>3</v>
      </c>
      <c r="K835" t="s">
        <v>50</v>
      </c>
      <c r="L835">
        <v>0</v>
      </c>
      <c r="M835" s="1">
        <v>126100000</v>
      </c>
      <c r="N835">
        <v>0</v>
      </c>
      <c r="O835" s="1">
        <v>110000</v>
      </c>
      <c r="P835">
        <v>0</v>
      </c>
      <c r="Q835">
        <v>0</v>
      </c>
      <c r="R835" s="1">
        <v>126210000</v>
      </c>
      <c r="S835" s="1">
        <v>126210000</v>
      </c>
      <c r="T835">
        <v>0</v>
      </c>
      <c r="U835">
        <v>0</v>
      </c>
      <c r="V835">
        <v>0</v>
      </c>
      <c r="W835">
        <v>0</v>
      </c>
    </row>
    <row r="836" spans="1:23" x14ac:dyDescent="0.35">
      <c r="A836">
        <v>40</v>
      </c>
      <c r="B836" t="s">
        <v>822</v>
      </c>
      <c r="C836">
        <v>4003</v>
      </c>
      <c r="D836" t="s">
        <v>843</v>
      </c>
      <c r="E836">
        <v>4003018</v>
      </c>
      <c r="F836" t="s">
        <v>852</v>
      </c>
      <c r="G836" t="s">
        <v>159</v>
      </c>
      <c r="H836" t="s">
        <v>1</v>
      </c>
      <c r="I836" t="s">
        <v>2</v>
      </c>
      <c r="J836" t="s">
        <v>3</v>
      </c>
      <c r="K836" t="s">
        <v>160</v>
      </c>
      <c r="L836">
        <v>0</v>
      </c>
      <c r="M836" s="1">
        <v>126100000</v>
      </c>
      <c r="N836">
        <v>0</v>
      </c>
      <c r="O836" s="1">
        <v>110000</v>
      </c>
      <c r="P836">
        <v>0</v>
      </c>
      <c r="Q836">
        <v>0</v>
      </c>
      <c r="R836" s="1">
        <v>126210000</v>
      </c>
      <c r="S836" s="1">
        <v>126210000</v>
      </c>
      <c r="T836">
        <v>0</v>
      </c>
      <c r="U836">
        <v>0</v>
      </c>
      <c r="V836">
        <v>0</v>
      </c>
      <c r="W836">
        <v>0</v>
      </c>
    </row>
    <row r="837" spans="1:23" x14ac:dyDescent="0.35">
      <c r="A837">
        <v>40</v>
      </c>
      <c r="B837" t="s">
        <v>822</v>
      </c>
      <c r="C837">
        <v>4003</v>
      </c>
      <c r="D837" t="s">
        <v>843</v>
      </c>
      <c r="E837">
        <v>4003018</v>
      </c>
      <c r="F837" t="s">
        <v>852</v>
      </c>
      <c r="G837" t="s">
        <v>161</v>
      </c>
      <c r="H837" t="s">
        <v>1</v>
      </c>
      <c r="I837" t="s">
        <v>2</v>
      </c>
      <c r="J837" t="s">
        <v>3</v>
      </c>
      <c r="K837" t="s">
        <v>162</v>
      </c>
      <c r="L837">
        <v>0</v>
      </c>
      <c r="M837" s="1">
        <v>126100000</v>
      </c>
      <c r="N837">
        <v>0</v>
      </c>
      <c r="O837" s="1">
        <v>110000</v>
      </c>
      <c r="P837">
        <v>0</v>
      </c>
      <c r="Q837">
        <v>0</v>
      </c>
      <c r="R837" s="1">
        <v>126210000</v>
      </c>
      <c r="S837" s="1">
        <v>126210000</v>
      </c>
      <c r="T837">
        <v>0</v>
      </c>
      <c r="U837">
        <v>0</v>
      </c>
      <c r="V837">
        <v>0</v>
      </c>
      <c r="W837">
        <v>0</v>
      </c>
    </row>
    <row r="838" spans="1:23" x14ac:dyDescent="0.35">
      <c r="A838">
        <v>40</v>
      </c>
      <c r="B838" t="s">
        <v>822</v>
      </c>
      <c r="C838">
        <v>4003</v>
      </c>
      <c r="D838" t="s">
        <v>843</v>
      </c>
      <c r="E838">
        <v>4003018</v>
      </c>
      <c r="F838" t="s">
        <v>852</v>
      </c>
      <c r="G838" t="s">
        <v>163</v>
      </c>
      <c r="H838" t="s">
        <v>1</v>
      </c>
      <c r="I838" t="s">
        <v>2</v>
      </c>
      <c r="J838" t="s">
        <v>3</v>
      </c>
      <c r="K838" t="s">
        <v>164</v>
      </c>
      <c r="L838">
        <v>0</v>
      </c>
      <c r="M838" s="1">
        <v>126100000</v>
      </c>
      <c r="N838">
        <v>0</v>
      </c>
      <c r="O838" s="1">
        <v>110000</v>
      </c>
      <c r="P838">
        <v>0</v>
      </c>
      <c r="Q838">
        <v>0</v>
      </c>
      <c r="R838" s="1">
        <v>126210000</v>
      </c>
      <c r="S838" s="1">
        <v>126210000</v>
      </c>
      <c r="T838">
        <v>0</v>
      </c>
      <c r="U838">
        <v>0</v>
      </c>
      <c r="V838">
        <v>0</v>
      </c>
      <c r="W838">
        <v>0</v>
      </c>
    </row>
    <row r="839" spans="1:23" x14ac:dyDescent="0.35">
      <c r="A839">
        <v>40</v>
      </c>
      <c r="B839" t="s">
        <v>822</v>
      </c>
      <c r="C839">
        <v>4003</v>
      </c>
      <c r="D839" t="s">
        <v>843</v>
      </c>
      <c r="E839">
        <v>4003018</v>
      </c>
      <c r="F839" t="s">
        <v>852</v>
      </c>
      <c r="G839" t="s">
        <v>234</v>
      </c>
      <c r="H839" t="s">
        <v>1</v>
      </c>
      <c r="I839" t="s">
        <v>2</v>
      </c>
      <c r="J839" t="s">
        <v>3</v>
      </c>
      <c r="K839" t="s">
        <v>235</v>
      </c>
      <c r="L839">
        <v>0</v>
      </c>
      <c r="M839" s="1">
        <v>126100000</v>
      </c>
      <c r="N839">
        <v>0</v>
      </c>
      <c r="O839">
        <v>0</v>
      </c>
      <c r="P839">
        <v>0</v>
      </c>
      <c r="Q839">
        <v>0</v>
      </c>
      <c r="R839" s="1">
        <v>126100000</v>
      </c>
      <c r="S839" s="1">
        <v>126100000</v>
      </c>
      <c r="T839">
        <v>0</v>
      </c>
      <c r="U839">
        <v>0</v>
      </c>
      <c r="V839">
        <v>0</v>
      </c>
      <c r="W839">
        <v>0</v>
      </c>
    </row>
    <row r="840" spans="1:23" x14ac:dyDescent="0.35">
      <c r="A840">
        <v>40</v>
      </c>
      <c r="B840" t="s">
        <v>822</v>
      </c>
      <c r="C840">
        <v>4003</v>
      </c>
      <c r="D840" t="s">
        <v>843</v>
      </c>
      <c r="E840">
        <v>4003018</v>
      </c>
      <c r="F840" t="s">
        <v>852</v>
      </c>
      <c r="G840" t="s">
        <v>853</v>
      </c>
      <c r="H840">
        <v>342</v>
      </c>
      <c r="I840" t="s">
        <v>239</v>
      </c>
      <c r="J840">
        <v>574</v>
      </c>
      <c r="K840" t="s">
        <v>854</v>
      </c>
      <c r="L840">
        <v>0</v>
      </c>
      <c r="M840" s="1">
        <v>126100000</v>
      </c>
      <c r="N840">
        <v>0</v>
      </c>
      <c r="O840">
        <v>0</v>
      </c>
      <c r="P840">
        <v>0</v>
      </c>
      <c r="Q840">
        <v>0</v>
      </c>
      <c r="R840" s="1">
        <v>126100000</v>
      </c>
      <c r="S840" s="1">
        <v>126100000</v>
      </c>
      <c r="T840">
        <v>0</v>
      </c>
      <c r="U840">
        <v>0</v>
      </c>
      <c r="V840">
        <v>0</v>
      </c>
      <c r="W840">
        <v>0</v>
      </c>
    </row>
    <row r="841" spans="1:23" x14ac:dyDescent="0.35">
      <c r="A841">
        <v>40</v>
      </c>
      <c r="B841" t="s">
        <v>822</v>
      </c>
      <c r="C841">
        <v>4003</v>
      </c>
      <c r="D841" t="s">
        <v>843</v>
      </c>
      <c r="E841">
        <v>4003018</v>
      </c>
      <c r="F841" t="s">
        <v>852</v>
      </c>
      <c r="G841" t="s">
        <v>165</v>
      </c>
      <c r="H841" t="s">
        <v>1</v>
      </c>
      <c r="I841" t="s">
        <v>2</v>
      </c>
      <c r="J841" t="s">
        <v>3</v>
      </c>
      <c r="K841" t="s">
        <v>166</v>
      </c>
      <c r="L841">
        <v>0</v>
      </c>
      <c r="M841">
        <v>0</v>
      </c>
      <c r="N841">
        <v>0</v>
      </c>
      <c r="O841" s="1">
        <v>110000</v>
      </c>
      <c r="P841">
        <v>0</v>
      </c>
      <c r="Q841">
        <v>0</v>
      </c>
      <c r="R841" s="1">
        <v>110000</v>
      </c>
      <c r="S841" s="1">
        <v>110000</v>
      </c>
      <c r="T841">
        <v>0</v>
      </c>
      <c r="U841">
        <v>0</v>
      </c>
      <c r="V841">
        <v>0</v>
      </c>
      <c r="W841">
        <v>0</v>
      </c>
    </row>
    <row r="842" spans="1:23" x14ac:dyDescent="0.35">
      <c r="A842">
        <v>40</v>
      </c>
      <c r="B842" t="s">
        <v>822</v>
      </c>
      <c r="C842">
        <v>4003</v>
      </c>
      <c r="D842" t="s">
        <v>843</v>
      </c>
      <c r="E842">
        <v>4003018</v>
      </c>
      <c r="F842" t="s">
        <v>852</v>
      </c>
      <c r="G842" t="s">
        <v>855</v>
      </c>
      <c r="H842">
        <v>1</v>
      </c>
      <c r="I842" t="s">
        <v>225</v>
      </c>
      <c r="J842">
        <v>598</v>
      </c>
      <c r="K842" t="s">
        <v>854</v>
      </c>
      <c r="L842">
        <v>0</v>
      </c>
      <c r="M842">
        <v>0</v>
      </c>
      <c r="N842">
        <v>0</v>
      </c>
      <c r="O842" s="1">
        <v>110000</v>
      </c>
      <c r="P842">
        <v>0</v>
      </c>
      <c r="Q842">
        <v>0</v>
      </c>
      <c r="R842" s="1">
        <v>110000</v>
      </c>
      <c r="S842" s="1">
        <v>110000</v>
      </c>
      <c r="T842">
        <v>0</v>
      </c>
      <c r="U842">
        <v>0</v>
      </c>
      <c r="V842">
        <v>0</v>
      </c>
      <c r="W842">
        <v>0</v>
      </c>
    </row>
    <row r="843" spans="1:23" x14ac:dyDescent="0.35">
      <c r="A843">
        <v>40</v>
      </c>
      <c r="B843" t="s">
        <v>822</v>
      </c>
      <c r="C843">
        <v>4003</v>
      </c>
      <c r="D843" t="s">
        <v>843</v>
      </c>
      <c r="E843">
        <v>4003022</v>
      </c>
      <c r="F843" t="s">
        <v>856</v>
      </c>
      <c r="G843">
        <v>2</v>
      </c>
      <c r="H843" t="s">
        <v>1</v>
      </c>
      <c r="I843" t="s">
        <v>2</v>
      </c>
      <c r="J843" t="s">
        <v>3</v>
      </c>
      <c r="K843" t="s">
        <v>48</v>
      </c>
      <c r="L843">
        <v>0</v>
      </c>
      <c r="M843" s="1">
        <v>697239357.90999997</v>
      </c>
      <c r="N843">
        <v>0</v>
      </c>
      <c r="O843">
        <v>0</v>
      </c>
      <c r="P843">
        <v>0</v>
      </c>
      <c r="Q843">
        <v>0</v>
      </c>
      <c r="R843" s="1">
        <v>697239357.90999997</v>
      </c>
      <c r="S843">
        <v>0</v>
      </c>
      <c r="T843">
        <v>0</v>
      </c>
      <c r="U843">
        <v>0</v>
      </c>
      <c r="V843">
        <v>0</v>
      </c>
      <c r="W843" s="1">
        <v>697239357.90999997</v>
      </c>
    </row>
    <row r="844" spans="1:23" x14ac:dyDescent="0.35">
      <c r="A844">
        <v>40</v>
      </c>
      <c r="B844" t="s">
        <v>822</v>
      </c>
      <c r="C844">
        <v>4003</v>
      </c>
      <c r="D844" t="s">
        <v>843</v>
      </c>
      <c r="E844">
        <v>4003022</v>
      </c>
      <c r="F844" t="s">
        <v>856</v>
      </c>
      <c r="G844" t="s">
        <v>49</v>
      </c>
      <c r="H844" t="s">
        <v>1</v>
      </c>
      <c r="I844" t="s">
        <v>2</v>
      </c>
      <c r="J844" t="s">
        <v>3</v>
      </c>
      <c r="K844" t="s">
        <v>50</v>
      </c>
      <c r="L844">
        <v>0</v>
      </c>
      <c r="M844" s="1">
        <v>697239357.90999997</v>
      </c>
      <c r="N844">
        <v>0</v>
      </c>
      <c r="O844">
        <v>0</v>
      </c>
      <c r="P844">
        <v>0</v>
      </c>
      <c r="Q844">
        <v>0</v>
      </c>
      <c r="R844" s="1">
        <v>697239357.90999997</v>
      </c>
      <c r="S844">
        <v>0</v>
      </c>
      <c r="T844">
        <v>0</v>
      </c>
      <c r="U844">
        <v>0</v>
      </c>
      <c r="V844">
        <v>0</v>
      </c>
      <c r="W844" s="1">
        <v>697239357.90999997</v>
      </c>
    </row>
    <row r="845" spans="1:23" x14ac:dyDescent="0.35">
      <c r="A845">
        <v>40</v>
      </c>
      <c r="B845" t="s">
        <v>822</v>
      </c>
      <c r="C845">
        <v>4003</v>
      </c>
      <c r="D845" t="s">
        <v>843</v>
      </c>
      <c r="E845">
        <v>4003022</v>
      </c>
      <c r="F845" t="s">
        <v>856</v>
      </c>
      <c r="G845" t="s">
        <v>159</v>
      </c>
      <c r="H845" t="s">
        <v>1</v>
      </c>
      <c r="I845" t="s">
        <v>2</v>
      </c>
      <c r="J845" t="s">
        <v>3</v>
      </c>
      <c r="K845" t="s">
        <v>160</v>
      </c>
      <c r="L845">
        <v>0</v>
      </c>
      <c r="M845" s="1">
        <v>697239357.90999997</v>
      </c>
      <c r="N845">
        <v>0</v>
      </c>
      <c r="O845">
        <v>0</v>
      </c>
      <c r="P845">
        <v>0</v>
      </c>
      <c r="Q845">
        <v>0</v>
      </c>
      <c r="R845" s="1">
        <v>697239357.90999997</v>
      </c>
      <c r="S845">
        <v>0</v>
      </c>
      <c r="T845">
        <v>0</v>
      </c>
      <c r="U845">
        <v>0</v>
      </c>
      <c r="V845">
        <v>0</v>
      </c>
      <c r="W845" s="1">
        <v>697239357.90999997</v>
      </c>
    </row>
    <row r="846" spans="1:23" x14ac:dyDescent="0.35">
      <c r="A846">
        <v>40</v>
      </c>
      <c r="B846" t="s">
        <v>822</v>
      </c>
      <c r="C846">
        <v>4003</v>
      </c>
      <c r="D846" t="s">
        <v>843</v>
      </c>
      <c r="E846">
        <v>4003022</v>
      </c>
      <c r="F846" t="s">
        <v>856</v>
      </c>
      <c r="G846" t="s">
        <v>161</v>
      </c>
      <c r="H846" t="s">
        <v>1</v>
      </c>
      <c r="I846" t="s">
        <v>2</v>
      </c>
      <c r="J846" t="s">
        <v>3</v>
      </c>
      <c r="K846" t="s">
        <v>162</v>
      </c>
      <c r="L846">
        <v>0</v>
      </c>
      <c r="M846" s="1">
        <v>697239357.90999997</v>
      </c>
      <c r="N846">
        <v>0</v>
      </c>
      <c r="O846">
        <v>0</v>
      </c>
      <c r="P846">
        <v>0</v>
      </c>
      <c r="Q846">
        <v>0</v>
      </c>
      <c r="R846" s="1">
        <v>697239357.90999997</v>
      </c>
      <c r="S846">
        <v>0</v>
      </c>
      <c r="T846">
        <v>0</v>
      </c>
      <c r="U846">
        <v>0</v>
      </c>
      <c r="V846">
        <v>0</v>
      </c>
      <c r="W846" s="1">
        <v>697239357.90999997</v>
      </c>
    </row>
    <row r="847" spans="1:23" x14ac:dyDescent="0.35">
      <c r="A847">
        <v>40</v>
      </c>
      <c r="B847" t="s">
        <v>822</v>
      </c>
      <c r="C847">
        <v>4003</v>
      </c>
      <c r="D847" t="s">
        <v>843</v>
      </c>
      <c r="E847">
        <v>4003022</v>
      </c>
      <c r="F847" t="s">
        <v>856</v>
      </c>
      <c r="G847" t="s">
        <v>163</v>
      </c>
      <c r="H847" t="s">
        <v>1</v>
      </c>
      <c r="I847" t="s">
        <v>2</v>
      </c>
      <c r="J847" t="s">
        <v>3</v>
      </c>
      <c r="K847" t="s">
        <v>164</v>
      </c>
      <c r="L847">
        <v>0</v>
      </c>
      <c r="M847" s="1">
        <v>697239357.90999997</v>
      </c>
      <c r="N847">
        <v>0</v>
      </c>
      <c r="O847">
        <v>0</v>
      </c>
      <c r="P847">
        <v>0</v>
      </c>
      <c r="Q847">
        <v>0</v>
      </c>
      <c r="R847" s="1">
        <v>697239357.90999997</v>
      </c>
      <c r="S847">
        <v>0</v>
      </c>
      <c r="T847">
        <v>0</v>
      </c>
      <c r="U847">
        <v>0</v>
      </c>
      <c r="V847">
        <v>0</v>
      </c>
      <c r="W847" s="1">
        <v>697239357.90999997</v>
      </c>
    </row>
    <row r="848" spans="1:23" x14ac:dyDescent="0.35">
      <c r="A848">
        <v>40</v>
      </c>
      <c r="B848" t="s">
        <v>822</v>
      </c>
      <c r="C848">
        <v>4003</v>
      </c>
      <c r="D848" t="s">
        <v>843</v>
      </c>
      <c r="E848">
        <v>4003022</v>
      </c>
      <c r="F848" t="s">
        <v>856</v>
      </c>
      <c r="G848" t="s">
        <v>165</v>
      </c>
      <c r="H848" t="s">
        <v>1</v>
      </c>
      <c r="I848" t="s">
        <v>2</v>
      </c>
      <c r="J848" t="s">
        <v>3</v>
      </c>
      <c r="K848" t="s">
        <v>166</v>
      </c>
      <c r="L848">
        <v>0</v>
      </c>
      <c r="M848" s="1">
        <v>697239357.90999997</v>
      </c>
      <c r="N848">
        <v>0</v>
      </c>
      <c r="O848">
        <v>0</v>
      </c>
      <c r="P848">
        <v>0</v>
      </c>
      <c r="Q848">
        <v>0</v>
      </c>
      <c r="R848" s="1">
        <v>697239357.90999997</v>
      </c>
      <c r="S848">
        <v>0</v>
      </c>
      <c r="T848">
        <v>0</v>
      </c>
      <c r="U848">
        <v>0</v>
      </c>
      <c r="V848">
        <v>0</v>
      </c>
      <c r="W848" s="1">
        <v>697239357.90999997</v>
      </c>
    </row>
    <row r="849" spans="1:23" x14ac:dyDescent="0.35">
      <c r="A849">
        <v>40</v>
      </c>
      <c r="B849" t="s">
        <v>822</v>
      </c>
      <c r="C849">
        <v>4003</v>
      </c>
      <c r="D849" t="s">
        <v>843</v>
      </c>
      <c r="E849">
        <v>4003022</v>
      </c>
      <c r="F849" t="s">
        <v>856</v>
      </c>
      <c r="G849" t="s">
        <v>857</v>
      </c>
      <c r="H849">
        <v>357</v>
      </c>
      <c r="I849" t="s">
        <v>858</v>
      </c>
      <c r="J849">
        <v>541</v>
      </c>
      <c r="K849" t="s">
        <v>859</v>
      </c>
      <c r="L849">
        <v>0</v>
      </c>
      <c r="M849" s="1">
        <v>697239357.90999997</v>
      </c>
      <c r="N849">
        <v>0</v>
      </c>
      <c r="O849">
        <v>0</v>
      </c>
      <c r="P849">
        <v>0</v>
      </c>
      <c r="Q849">
        <v>0</v>
      </c>
      <c r="R849" s="1">
        <v>697239357.90999997</v>
      </c>
      <c r="S849">
        <v>0</v>
      </c>
      <c r="T849">
        <v>0</v>
      </c>
      <c r="U849">
        <v>0</v>
      </c>
      <c r="V849">
        <v>0</v>
      </c>
      <c r="W849" s="1">
        <v>697239357.90999997</v>
      </c>
    </row>
    <row r="850" spans="1:23" x14ac:dyDescent="0.35">
      <c r="A850">
        <v>40</v>
      </c>
      <c r="B850" t="s">
        <v>822</v>
      </c>
      <c r="C850">
        <v>4003</v>
      </c>
      <c r="D850" t="s">
        <v>843</v>
      </c>
      <c r="E850">
        <v>4003047</v>
      </c>
      <c r="F850" t="s">
        <v>860</v>
      </c>
      <c r="G850">
        <v>2</v>
      </c>
      <c r="H850" t="s">
        <v>1</v>
      </c>
      <c r="I850" t="s">
        <v>2</v>
      </c>
      <c r="J850" t="s">
        <v>3</v>
      </c>
      <c r="K850" t="s">
        <v>48</v>
      </c>
      <c r="L850" s="1">
        <v>1645049473</v>
      </c>
      <c r="M850" s="1">
        <v>12047345.16</v>
      </c>
      <c r="N850">
        <v>0</v>
      </c>
      <c r="O850">
        <v>0</v>
      </c>
      <c r="P850">
        <v>0</v>
      </c>
      <c r="Q850">
        <v>0</v>
      </c>
      <c r="R850" s="1">
        <v>1657096818.1600001</v>
      </c>
      <c r="S850" s="1">
        <v>1645049473</v>
      </c>
      <c r="T850">
        <v>0</v>
      </c>
      <c r="U850">
        <v>0</v>
      </c>
      <c r="V850">
        <v>0</v>
      </c>
      <c r="W850" s="1">
        <v>12047345.16</v>
      </c>
    </row>
    <row r="851" spans="1:23" x14ac:dyDescent="0.35">
      <c r="A851">
        <v>40</v>
      </c>
      <c r="B851" t="s">
        <v>822</v>
      </c>
      <c r="C851">
        <v>4003</v>
      </c>
      <c r="D851" t="s">
        <v>843</v>
      </c>
      <c r="E851">
        <v>4003047</v>
      </c>
      <c r="F851" t="s">
        <v>860</v>
      </c>
      <c r="G851" t="s">
        <v>49</v>
      </c>
      <c r="H851" t="s">
        <v>1</v>
      </c>
      <c r="I851" t="s">
        <v>2</v>
      </c>
      <c r="J851" t="s">
        <v>3</v>
      </c>
      <c r="K851" t="s">
        <v>50</v>
      </c>
      <c r="L851" s="1">
        <v>1645049473</v>
      </c>
      <c r="M851" s="1">
        <v>12047345.16</v>
      </c>
      <c r="N851">
        <v>0</v>
      </c>
      <c r="O851">
        <v>0</v>
      </c>
      <c r="P851">
        <v>0</v>
      </c>
      <c r="Q851">
        <v>0</v>
      </c>
      <c r="R851" s="1">
        <v>1657096818.1600001</v>
      </c>
      <c r="S851" s="1">
        <v>1645049473</v>
      </c>
      <c r="T851">
        <v>0</v>
      </c>
      <c r="U851">
        <v>0</v>
      </c>
      <c r="V851">
        <v>0</v>
      </c>
      <c r="W851" s="1">
        <v>12047345.16</v>
      </c>
    </row>
    <row r="852" spans="1:23" x14ac:dyDescent="0.35">
      <c r="A852">
        <v>40</v>
      </c>
      <c r="B852" t="s">
        <v>822</v>
      </c>
      <c r="C852">
        <v>4003</v>
      </c>
      <c r="D852" t="s">
        <v>843</v>
      </c>
      <c r="E852">
        <v>4003047</v>
      </c>
      <c r="F852" t="s">
        <v>860</v>
      </c>
      <c r="G852" t="s">
        <v>861</v>
      </c>
      <c r="H852" t="s">
        <v>1</v>
      </c>
      <c r="I852" t="s">
        <v>2</v>
      </c>
      <c r="J852" t="s">
        <v>3</v>
      </c>
      <c r="K852" t="s">
        <v>862</v>
      </c>
      <c r="L852" s="1">
        <v>1645049473</v>
      </c>
      <c r="M852" s="1">
        <v>12047345.16</v>
      </c>
      <c r="N852">
        <v>0</v>
      </c>
      <c r="O852">
        <v>0</v>
      </c>
      <c r="P852">
        <v>0</v>
      </c>
      <c r="Q852">
        <v>0</v>
      </c>
      <c r="R852" s="1">
        <v>1657096818.1600001</v>
      </c>
      <c r="S852" s="1">
        <v>1645049473</v>
      </c>
      <c r="T852">
        <v>0</v>
      </c>
      <c r="U852">
        <v>0</v>
      </c>
      <c r="V852">
        <v>0</v>
      </c>
      <c r="W852" s="1">
        <v>12047345.16</v>
      </c>
    </row>
    <row r="853" spans="1:23" x14ac:dyDescent="0.35">
      <c r="A853">
        <v>40</v>
      </c>
      <c r="B853" t="s">
        <v>822</v>
      </c>
      <c r="C853">
        <v>4003</v>
      </c>
      <c r="D853" t="s">
        <v>843</v>
      </c>
      <c r="E853">
        <v>4003047</v>
      </c>
      <c r="F853" t="s">
        <v>860</v>
      </c>
      <c r="G853" t="s">
        <v>863</v>
      </c>
      <c r="H853" t="s">
        <v>1</v>
      </c>
      <c r="I853" t="s">
        <v>2</v>
      </c>
      <c r="J853" t="s">
        <v>3</v>
      </c>
      <c r="K853" t="s">
        <v>864</v>
      </c>
      <c r="L853" s="1">
        <v>1645049473</v>
      </c>
      <c r="M853" s="1">
        <v>12047345.16</v>
      </c>
      <c r="N853">
        <v>0</v>
      </c>
      <c r="O853">
        <v>0</v>
      </c>
      <c r="P853">
        <v>0</v>
      </c>
      <c r="Q853">
        <v>0</v>
      </c>
      <c r="R853" s="1">
        <v>1657096818.1600001</v>
      </c>
      <c r="S853" s="1">
        <v>1645049473</v>
      </c>
      <c r="T853">
        <v>0</v>
      </c>
      <c r="U853">
        <v>0</v>
      </c>
      <c r="V853">
        <v>0</v>
      </c>
      <c r="W853" s="1">
        <v>12047345.16</v>
      </c>
    </row>
    <row r="854" spans="1:23" x14ac:dyDescent="0.35">
      <c r="A854">
        <v>40</v>
      </c>
      <c r="B854" t="s">
        <v>822</v>
      </c>
      <c r="C854">
        <v>4003</v>
      </c>
      <c r="D854" t="s">
        <v>843</v>
      </c>
      <c r="E854">
        <v>4003047</v>
      </c>
      <c r="F854" t="s">
        <v>860</v>
      </c>
      <c r="G854" t="s">
        <v>865</v>
      </c>
      <c r="H854" t="s">
        <v>1</v>
      </c>
      <c r="I854" t="s">
        <v>2</v>
      </c>
      <c r="J854" t="s">
        <v>3</v>
      </c>
      <c r="K854" t="s">
        <v>866</v>
      </c>
      <c r="L854" s="1">
        <v>1645049473</v>
      </c>
      <c r="M854" s="1">
        <v>12047345.16</v>
      </c>
      <c r="N854">
        <v>0</v>
      </c>
      <c r="O854">
        <v>0</v>
      </c>
      <c r="P854">
        <v>0</v>
      </c>
      <c r="Q854">
        <v>0</v>
      </c>
      <c r="R854" s="1">
        <v>1657096818.1600001</v>
      </c>
      <c r="S854" s="1">
        <v>1645049473</v>
      </c>
      <c r="T854">
        <v>0</v>
      </c>
      <c r="U854">
        <v>0</v>
      </c>
      <c r="V854">
        <v>0</v>
      </c>
      <c r="W854" s="1">
        <v>12047345.16</v>
      </c>
    </row>
    <row r="855" spans="1:23" x14ac:dyDescent="0.35">
      <c r="A855">
        <v>40</v>
      </c>
      <c r="B855" t="s">
        <v>822</v>
      </c>
      <c r="C855">
        <v>4003</v>
      </c>
      <c r="D855" t="s">
        <v>843</v>
      </c>
      <c r="E855">
        <v>4003047</v>
      </c>
      <c r="F855" t="s">
        <v>860</v>
      </c>
      <c r="G855" t="s">
        <v>867</v>
      </c>
      <c r="H855" t="s">
        <v>1</v>
      </c>
      <c r="I855" t="s">
        <v>2</v>
      </c>
      <c r="J855" t="s">
        <v>3</v>
      </c>
      <c r="K855" t="s">
        <v>868</v>
      </c>
      <c r="L855" s="1">
        <v>1645049473</v>
      </c>
      <c r="M855" s="1">
        <v>12047345.16</v>
      </c>
      <c r="N855">
        <v>0</v>
      </c>
      <c r="O855">
        <v>0</v>
      </c>
      <c r="P855">
        <v>0</v>
      </c>
      <c r="Q855">
        <v>0</v>
      </c>
      <c r="R855" s="1">
        <v>1657096818.1600001</v>
      </c>
      <c r="S855" s="1">
        <v>1645049473</v>
      </c>
      <c r="T855">
        <v>0</v>
      </c>
      <c r="U855">
        <v>0</v>
      </c>
      <c r="V855">
        <v>0</v>
      </c>
      <c r="W855" s="1">
        <v>12047345.16</v>
      </c>
    </row>
    <row r="856" spans="1:23" x14ac:dyDescent="0.35">
      <c r="A856">
        <v>40</v>
      </c>
      <c r="B856" t="s">
        <v>822</v>
      </c>
      <c r="C856">
        <v>4003</v>
      </c>
      <c r="D856" t="s">
        <v>843</v>
      </c>
      <c r="E856">
        <v>4003047</v>
      </c>
      <c r="F856" t="s">
        <v>860</v>
      </c>
      <c r="G856" t="s">
        <v>869</v>
      </c>
      <c r="H856" t="s">
        <v>1</v>
      </c>
      <c r="I856" t="s">
        <v>2</v>
      </c>
      <c r="J856" t="s">
        <v>3</v>
      </c>
      <c r="K856" t="s">
        <v>870</v>
      </c>
      <c r="L856" s="1">
        <v>775980128</v>
      </c>
      <c r="M856" s="1">
        <v>6023672.5800000001</v>
      </c>
      <c r="N856">
        <v>0</v>
      </c>
      <c r="O856">
        <v>0</v>
      </c>
      <c r="P856">
        <v>0</v>
      </c>
      <c r="Q856">
        <v>0</v>
      </c>
      <c r="R856" s="1">
        <v>782003800.58000004</v>
      </c>
      <c r="S856" s="1">
        <v>775980128</v>
      </c>
      <c r="T856">
        <v>0</v>
      </c>
      <c r="U856">
        <v>0</v>
      </c>
      <c r="V856">
        <v>0</v>
      </c>
      <c r="W856" s="1">
        <v>6023672.5800000001</v>
      </c>
    </row>
    <row r="857" spans="1:23" x14ac:dyDescent="0.35">
      <c r="A857">
        <v>40</v>
      </c>
      <c r="B857" t="s">
        <v>822</v>
      </c>
      <c r="C857">
        <v>4003</v>
      </c>
      <c r="D857" t="s">
        <v>843</v>
      </c>
      <c r="E857">
        <v>4003047</v>
      </c>
      <c r="F857" t="s">
        <v>860</v>
      </c>
      <c r="G857" t="s">
        <v>871</v>
      </c>
      <c r="H857">
        <v>40</v>
      </c>
      <c r="I857" t="s">
        <v>846</v>
      </c>
      <c r="J857">
        <v>470</v>
      </c>
      <c r="K857" t="s">
        <v>872</v>
      </c>
      <c r="L857" s="1">
        <v>775980128</v>
      </c>
      <c r="M857">
        <v>0</v>
      </c>
      <c r="N857">
        <v>0</v>
      </c>
      <c r="O857">
        <v>0</v>
      </c>
      <c r="P857">
        <v>0</v>
      </c>
      <c r="Q857">
        <v>0</v>
      </c>
      <c r="R857" s="1">
        <v>775980128</v>
      </c>
      <c r="S857" s="1">
        <v>775980128</v>
      </c>
      <c r="T857">
        <v>0</v>
      </c>
      <c r="U857">
        <v>0</v>
      </c>
      <c r="V857">
        <v>0</v>
      </c>
      <c r="W857">
        <v>0</v>
      </c>
    </row>
    <row r="858" spans="1:23" x14ac:dyDescent="0.35">
      <c r="A858">
        <v>40</v>
      </c>
      <c r="B858" t="s">
        <v>822</v>
      </c>
      <c r="C858">
        <v>4003</v>
      </c>
      <c r="D858" t="s">
        <v>843</v>
      </c>
      <c r="E858">
        <v>4003047</v>
      </c>
      <c r="F858" t="s">
        <v>860</v>
      </c>
      <c r="G858" t="s">
        <v>873</v>
      </c>
      <c r="H858">
        <v>318</v>
      </c>
      <c r="I858" t="s">
        <v>874</v>
      </c>
      <c r="J858">
        <v>552</v>
      </c>
      <c r="K858" t="s">
        <v>872</v>
      </c>
      <c r="L858">
        <v>0</v>
      </c>
      <c r="M858" s="1">
        <v>6023672.5800000001</v>
      </c>
      <c r="N858">
        <v>0</v>
      </c>
      <c r="O858">
        <v>0</v>
      </c>
      <c r="P858">
        <v>0</v>
      </c>
      <c r="Q858">
        <v>0</v>
      </c>
      <c r="R858" s="1">
        <v>6023672.5800000001</v>
      </c>
      <c r="S858">
        <v>0</v>
      </c>
      <c r="T858">
        <v>0</v>
      </c>
      <c r="U858">
        <v>0</v>
      </c>
      <c r="V858">
        <v>0</v>
      </c>
      <c r="W858" s="1">
        <v>6023672.5800000001</v>
      </c>
    </row>
    <row r="859" spans="1:23" x14ac:dyDescent="0.35">
      <c r="A859">
        <v>40</v>
      </c>
      <c r="B859" t="s">
        <v>822</v>
      </c>
      <c r="C859">
        <v>4003</v>
      </c>
      <c r="D859" t="s">
        <v>843</v>
      </c>
      <c r="E859">
        <v>4003047</v>
      </c>
      <c r="F859" t="s">
        <v>860</v>
      </c>
      <c r="G859" t="s">
        <v>875</v>
      </c>
      <c r="H859" t="s">
        <v>1</v>
      </c>
      <c r="I859" t="s">
        <v>2</v>
      </c>
      <c r="J859" t="s">
        <v>3</v>
      </c>
      <c r="K859" t="s">
        <v>876</v>
      </c>
      <c r="L859" s="1">
        <v>869069345</v>
      </c>
      <c r="M859" s="1">
        <v>6023672.5800000001</v>
      </c>
      <c r="N859">
        <v>0</v>
      </c>
      <c r="O859">
        <v>0</v>
      </c>
      <c r="P859">
        <v>0</v>
      </c>
      <c r="Q859">
        <v>0</v>
      </c>
      <c r="R859" s="1">
        <v>875093017.58000004</v>
      </c>
      <c r="S859" s="1">
        <v>869069345</v>
      </c>
      <c r="T859">
        <v>0</v>
      </c>
      <c r="U859">
        <v>0</v>
      </c>
      <c r="V859">
        <v>0</v>
      </c>
      <c r="W859" s="1">
        <v>6023672.5800000001</v>
      </c>
    </row>
    <row r="860" spans="1:23" x14ac:dyDescent="0.35">
      <c r="A860">
        <v>40</v>
      </c>
      <c r="B860" t="s">
        <v>822</v>
      </c>
      <c r="C860">
        <v>4003</v>
      </c>
      <c r="D860" t="s">
        <v>843</v>
      </c>
      <c r="E860">
        <v>4003047</v>
      </c>
      <c r="F860" t="s">
        <v>860</v>
      </c>
      <c r="G860" t="s">
        <v>877</v>
      </c>
      <c r="H860">
        <v>40</v>
      </c>
      <c r="I860" t="s">
        <v>846</v>
      </c>
      <c r="J860">
        <v>471</v>
      </c>
      <c r="K860" t="s">
        <v>878</v>
      </c>
      <c r="L860" s="1">
        <v>869069345</v>
      </c>
      <c r="M860">
        <v>0</v>
      </c>
      <c r="N860">
        <v>0</v>
      </c>
      <c r="O860">
        <v>0</v>
      </c>
      <c r="P860">
        <v>0</v>
      </c>
      <c r="Q860">
        <v>0</v>
      </c>
      <c r="R860" s="1">
        <v>869069345</v>
      </c>
      <c r="S860" s="1">
        <v>869069345</v>
      </c>
      <c r="T860">
        <v>0</v>
      </c>
      <c r="U860">
        <v>0</v>
      </c>
      <c r="V860">
        <v>0</v>
      </c>
      <c r="W860">
        <v>0</v>
      </c>
    </row>
    <row r="861" spans="1:23" x14ac:dyDescent="0.35">
      <c r="A861">
        <v>40</v>
      </c>
      <c r="B861" t="s">
        <v>822</v>
      </c>
      <c r="C861">
        <v>4003</v>
      </c>
      <c r="D861" t="s">
        <v>843</v>
      </c>
      <c r="E861">
        <v>4003047</v>
      </c>
      <c r="F861" t="s">
        <v>860</v>
      </c>
      <c r="G861" t="s">
        <v>879</v>
      </c>
      <c r="H861">
        <v>318</v>
      </c>
      <c r="I861" t="s">
        <v>874</v>
      </c>
      <c r="J861">
        <v>591</v>
      </c>
      <c r="K861" t="s">
        <v>878</v>
      </c>
      <c r="L861">
        <v>0</v>
      </c>
      <c r="M861" s="1">
        <v>6023672.5800000001</v>
      </c>
      <c r="N861">
        <v>0</v>
      </c>
      <c r="O861">
        <v>0</v>
      </c>
      <c r="P861">
        <v>0</v>
      </c>
      <c r="Q861">
        <v>0</v>
      </c>
      <c r="R861" s="1">
        <v>6023672.5800000001</v>
      </c>
      <c r="S861">
        <v>0</v>
      </c>
      <c r="T861">
        <v>0</v>
      </c>
      <c r="U861">
        <v>0</v>
      </c>
      <c r="V861">
        <v>0</v>
      </c>
      <c r="W861" s="1">
        <v>6023672.5800000001</v>
      </c>
    </row>
    <row r="862" spans="1:23" x14ac:dyDescent="0.35">
      <c r="A862">
        <v>41</v>
      </c>
      <c r="B862" t="s">
        <v>880</v>
      </c>
      <c r="C862">
        <v>4101</v>
      </c>
      <c r="D862" t="s">
        <v>881</v>
      </c>
      <c r="E862">
        <v>4101025</v>
      </c>
      <c r="F862" t="s">
        <v>882</v>
      </c>
      <c r="G862">
        <v>2</v>
      </c>
      <c r="H862" t="s">
        <v>1</v>
      </c>
      <c r="I862" t="s">
        <v>2</v>
      </c>
      <c r="J862" t="s">
        <v>3</v>
      </c>
      <c r="K862" t="s">
        <v>48</v>
      </c>
      <c r="L862" s="1">
        <v>10000000</v>
      </c>
      <c r="M862">
        <v>0</v>
      </c>
      <c r="N862">
        <v>0</v>
      </c>
      <c r="O862">
        <v>0</v>
      </c>
      <c r="P862">
        <v>0</v>
      </c>
      <c r="Q862">
        <v>0</v>
      </c>
      <c r="R862" s="1">
        <v>10000000</v>
      </c>
      <c r="S862">
        <v>0</v>
      </c>
      <c r="T862">
        <v>0</v>
      </c>
      <c r="U862">
        <v>0</v>
      </c>
      <c r="V862">
        <v>0</v>
      </c>
      <c r="W862" s="1">
        <v>10000000</v>
      </c>
    </row>
    <row r="863" spans="1:23" x14ac:dyDescent="0.35">
      <c r="A863">
        <v>41</v>
      </c>
      <c r="B863" t="s">
        <v>880</v>
      </c>
      <c r="C863">
        <v>4101</v>
      </c>
      <c r="D863" t="s">
        <v>881</v>
      </c>
      <c r="E863">
        <v>4101025</v>
      </c>
      <c r="F863" t="s">
        <v>882</v>
      </c>
      <c r="G863" t="s">
        <v>49</v>
      </c>
      <c r="H863" t="s">
        <v>1</v>
      </c>
      <c r="I863" t="s">
        <v>2</v>
      </c>
      <c r="J863" t="s">
        <v>3</v>
      </c>
      <c r="K863" t="s">
        <v>50</v>
      </c>
      <c r="L863" s="1">
        <v>10000000</v>
      </c>
      <c r="M863">
        <v>0</v>
      </c>
      <c r="N863">
        <v>0</v>
      </c>
      <c r="O863">
        <v>0</v>
      </c>
      <c r="P863">
        <v>0</v>
      </c>
      <c r="Q863">
        <v>0</v>
      </c>
      <c r="R863" s="1">
        <v>10000000</v>
      </c>
      <c r="S863">
        <v>0</v>
      </c>
      <c r="T863">
        <v>0</v>
      </c>
      <c r="U863">
        <v>0</v>
      </c>
      <c r="V863">
        <v>0</v>
      </c>
      <c r="W863" s="1">
        <v>10000000</v>
      </c>
    </row>
    <row r="864" spans="1:23" x14ac:dyDescent="0.35">
      <c r="A864">
        <v>41</v>
      </c>
      <c r="B864" t="s">
        <v>880</v>
      </c>
      <c r="C864">
        <v>4101</v>
      </c>
      <c r="D864" t="s">
        <v>881</v>
      </c>
      <c r="E864">
        <v>4101025</v>
      </c>
      <c r="F864" t="s">
        <v>882</v>
      </c>
      <c r="G864" t="s">
        <v>159</v>
      </c>
      <c r="H864" t="s">
        <v>1</v>
      </c>
      <c r="I864" t="s">
        <v>2</v>
      </c>
      <c r="J864" t="s">
        <v>3</v>
      </c>
      <c r="K864" t="s">
        <v>160</v>
      </c>
      <c r="L864" s="1">
        <v>10000000</v>
      </c>
      <c r="M864">
        <v>0</v>
      </c>
      <c r="N864">
        <v>0</v>
      </c>
      <c r="O864">
        <v>0</v>
      </c>
      <c r="P864">
        <v>0</v>
      </c>
      <c r="Q864">
        <v>0</v>
      </c>
      <c r="R864" s="1">
        <v>10000000</v>
      </c>
      <c r="S864">
        <v>0</v>
      </c>
      <c r="T864">
        <v>0</v>
      </c>
      <c r="U864">
        <v>0</v>
      </c>
      <c r="V864">
        <v>0</v>
      </c>
      <c r="W864" s="1">
        <v>10000000</v>
      </c>
    </row>
    <row r="865" spans="1:23" x14ac:dyDescent="0.35">
      <c r="A865">
        <v>41</v>
      </c>
      <c r="B865" t="s">
        <v>880</v>
      </c>
      <c r="C865">
        <v>4101</v>
      </c>
      <c r="D865" t="s">
        <v>881</v>
      </c>
      <c r="E865">
        <v>4101025</v>
      </c>
      <c r="F865" t="s">
        <v>882</v>
      </c>
      <c r="G865" t="s">
        <v>161</v>
      </c>
      <c r="H865" t="s">
        <v>1</v>
      </c>
      <c r="I865" t="s">
        <v>2</v>
      </c>
      <c r="J865" t="s">
        <v>3</v>
      </c>
      <c r="K865" t="s">
        <v>162</v>
      </c>
      <c r="L865" s="1">
        <v>10000000</v>
      </c>
      <c r="M865">
        <v>0</v>
      </c>
      <c r="N865">
        <v>0</v>
      </c>
      <c r="O865">
        <v>0</v>
      </c>
      <c r="P865">
        <v>0</v>
      </c>
      <c r="Q865">
        <v>0</v>
      </c>
      <c r="R865" s="1">
        <v>10000000</v>
      </c>
      <c r="S865">
        <v>0</v>
      </c>
      <c r="T865">
        <v>0</v>
      </c>
      <c r="U865">
        <v>0</v>
      </c>
      <c r="V865">
        <v>0</v>
      </c>
      <c r="W865" s="1">
        <v>10000000</v>
      </c>
    </row>
    <row r="866" spans="1:23" x14ac:dyDescent="0.35">
      <c r="A866">
        <v>41</v>
      </c>
      <c r="B866" t="s">
        <v>880</v>
      </c>
      <c r="C866">
        <v>4101</v>
      </c>
      <c r="D866" t="s">
        <v>881</v>
      </c>
      <c r="E866">
        <v>4101025</v>
      </c>
      <c r="F866" t="s">
        <v>882</v>
      </c>
      <c r="G866" t="s">
        <v>163</v>
      </c>
      <c r="H866" t="s">
        <v>1</v>
      </c>
      <c r="I866" t="s">
        <v>2</v>
      </c>
      <c r="J866" t="s">
        <v>3</v>
      </c>
      <c r="K866" t="s">
        <v>164</v>
      </c>
      <c r="L866" s="1">
        <v>10000000</v>
      </c>
      <c r="M866">
        <v>0</v>
      </c>
      <c r="N866">
        <v>0</v>
      </c>
      <c r="O866">
        <v>0</v>
      </c>
      <c r="P866">
        <v>0</v>
      </c>
      <c r="Q866">
        <v>0</v>
      </c>
      <c r="R866" s="1">
        <v>10000000</v>
      </c>
      <c r="S866">
        <v>0</v>
      </c>
      <c r="T866">
        <v>0</v>
      </c>
      <c r="U866">
        <v>0</v>
      </c>
      <c r="V866">
        <v>0</v>
      </c>
      <c r="W866" s="1">
        <v>10000000</v>
      </c>
    </row>
    <row r="867" spans="1:23" x14ac:dyDescent="0.35">
      <c r="A867">
        <v>41</v>
      </c>
      <c r="B867" t="s">
        <v>880</v>
      </c>
      <c r="C867">
        <v>4101</v>
      </c>
      <c r="D867" t="s">
        <v>881</v>
      </c>
      <c r="E867">
        <v>4101025</v>
      </c>
      <c r="F867" t="s">
        <v>882</v>
      </c>
      <c r="G867" t="s">
        <v>165</v>
      </c>
      <c r="H867" t="s">
        <v>1</v>
      </c>
      <c r="I867" t="s">
        <v>2</v>
      </c>
      <c r="J867" t="s">
        <v>3</v>
      </c>
      <c r="K867" t="s">
        <v>166</v>
      </c>
      <c r="L867" s="1">
        <v>10000000</v>
      </c>
      <c r="M867">
        <v>0</v>
      </c>
      <c r="N867">
        <v>0</v>
      </c>
      <c r="O867">
        <v>0</v>
      </c>
      <c r="P867">
        <v>0</v>
      </c>
      <c r="Q867">
        <v>0</v>
      </c>
      <c r="R867" s="1">
        <v>10000000</v>
      </c>
      <c r="S867">
        <v>0</v>
      </c>
      <c r="T867">
        <v>0</v>
      </c>
      <c r="U867">
        <v>0</v>
      </c>
      <c r="V867">
        <v>0</v>
      </c>
      <c r="W867" s="1">
        <v>10000000</v>
      </c>
    </row>
    <row r="868" spans="1:23" x14ac:dyDescent="0.35">
      <c r="A868">
        <v>41</v>
      </c>
      <c r="B868" t="s">
        <v>880</v>
      </c>
      <c r="C868">
        <v>4101</v>
      </c>
      <c r="D868" t="s">
        <v>881</v>
      </c>
      <c r="E868">
        <v>4101025</v>
      </c>
      <c r="F868" t="s">
        <v>882</v>
      </c>
      <c r="G868" t="s">
        <v>883</v>
      </c>
      <c r="H868">
        <v>1</v>
      </c>
      <c r="I868" t="s">
        <v>225</v>
      </c>
      <c r="J868">
        <v>349</v>
      </c>
      <c r="K868" t="s">
        <v>884</v>
      </c>
      <c r="L868" s="1">
        <v>10000000</v>
      </c>
      <c r="M868">
        <v>0</v>
      </c>
      <c r="N868">
        <v>0</v>
      </c>
      <c r="O868">
        <v>0</v>
      </c>
      <c r="P868">
        <v>0</v>
      </c>
      <c r="Q868">
        <v>0</v>
      </c>
      <c r="R868" s="1">
        <v>10000000</v>
      </c>
      <c r="S868">
        <v>0</v>
      </c>
      <c r="T868">
        <v>0</v>
      </c>
      <c r="U868">
        <v>0</v>
      </c>
      <c r="V868">
        <v>0</v>
      </c>
      <c r="W868" s="1">
        <v>10000000</v>
      </c>
    </row>
    <row r="869" spans="1:23" x14ac:dyDescent="0.35">
      <c r="A869">
        <v>41</v>
      </c>
      <c r="B869" t="s">
        <v>880</v>
      </c>
      <c r="C869">
        <v>4101</v>
      </c>
      <c r="D869" t="s">
        <v>881</v>
      </c>
      <c r="E869">
        <v>4101031</v>
      </c>
      <c r="F869" t="s">
        <v>885</v>
      </c>
      <c r="G869">
        <v>2</v>
      </c>
      <c r="H869" t="s">
        <v>1</v>
      </c>
      <c r="I869" t="s">
        <v>2</v>
      </c>
      <c r="J869" t="s">
        <v>3</v>
      </c>
      <c r="K869" t="s">
        <v>48</v>
      </c>
      <c r="L869" s="1">
        <v>5000000</v>
      </c>
      <c r="M869">
        <v>0</v>
      </c>
      <c r="N869">
        <v>0</v>
      </c>
      <c r="O869" s="1">
        <v>5000000</v>
      </c>
      <c r="P869">
        <v>0</v>
      </c>
      <c r="Q869">
        <v>0</v>
      </c>
      <c r="R869" s="1">
        <v>10000000</v>
      </c>
      <c r="S869" s="1">
        <v>8000000</v>
      </c>
      <c r="T869">
        <v>0</v>
      </c>
      <c r="U869">
        <v>0</v>
      </c>
      <c r="V869">
        <v>0</v>
      </c>
      <c r="W869" s="1">
        <v>2000000</v>
      </c>
    </row>
    <row r="870" spans="1:23" x14ac:dyDescent="0.35">
      <c r="A870">
        <v>41</v>
      </c>
      <c r="B870" t="s">
        <v>880</v>
      </c>
      <c r="C870">
        <v>4101</v>
      </c>
      <c r="D870" t="s">
        <v>881</v>
      </c>
      <c r="E870">
        <v>4101031</v>
      </c>
      <c r="F870" t="s">
        <v>885</v>
      </c>
      <c r="G870" t="s">
        <v>49</v>
      </c>
      <c r="H870" t="s">
        <v>1</v>
      </c>
      <c r="I870" t="s">
        <v>2</v>
      </c>
      <c r="J870" t="s">
        <v>3</v>
      </c>
      <c r="K870" t="s">
        <v>50</v>
      </c>
      <c r="L870" s="1">
        <v>5000000</v>
      </c>
      <c r="M870">
        <v>0</v>
      </c>
      <c r="N870">
        <v>0</v>
      </c>
      <c r="O870" s="1">
        <v>5000000</v>
      </c>
      <c r="P870">
        <v>0</v>
      </c>
      <c r="Q870">
        <v>0</v>
      </c>
      <c r="R870" s="1">
        <v>10000000</v>
      </c>
      <c r="S870" s="1">
        <v>8000000</v>
      </c>
      <c r="T870">
        <v>0</v>
      </c>
      <c r="U870">
        <v>0</v>
      </c>
      <c r="V870">
        <v>0</v>
      </c>
      <c r="W870" s="1">
        <v>2000000</v>
      </c>
    </row>
    <row r="871" spans="1:23" x14ac:dyDescent="0.35">
      <c r="A871">
        <v>41</v>
      </c>
      <c r="B871" t="s">
        <v>880</v>
      </c>
      <c r="C871">
        <v>4101</v>
      </c>
      <c r="D871" t="s">
        <v>881</v>
      </c>
      <c r="E871">
        <v>4101031</v>
      </c>
      <c r="F871" t="s">
        <v>885</v>
      </c>
      <c r="G871" t="s">
        <v>159</v>
      </c>
      <c r="H871" t="s">
        <v>1</v>
      </c>
      <c r="I871" t="s">
        <v>2</v>
      </c>
      <c r="J871" t="s">
        <v>3</v>
      </c>
      <c r="K871" t="s">
        <v>160</v>
      </c>
      <c r="L871" s="1">
        <v>5000000</v>
      </c>
      <c r="M871">
        <v>0</v>
      </c>
      <c r="N871">
        <v>0</v>
      </c>
      <c r="O871" s="1">
        <v>5000000</v>
      </c>
      <c r="P871">
        <v>0</v>
      </c>
      <c r="Q871">
        <v>0</v>
      </c>
      <c r="R871" s="1">
        <v>10000000</v>
      </c>
      <c r="S871" s="1">
        <v>8000000</v>
      </c>
      <c r="T871">
        <v>0</v>
      </c>
      <c r="U871">
        <v>0</v>
      </c>
      <c r="V871">
        <v>0</v>
      </c>
      <c r="W871" s="1">
        <v>2000000</v>
      </c>
    </row>
    <row r="872" spans="1:23" x14ac:dyDescent="0.35">
      <c r="A872">
        <v>41</v>
      </c>
      <c r="B872" t="s">
        <v>880</v>
      </c>
      <c r="C872">
        <v>4101</v>
      </c>
      <c r="D872" t="s">
        <v>881</v>
      </c>
      <c r="E872">
        <v>4101031</v>
      </c>
      <c r="F872" t="s">
        <v>885</v>
      </c>
      <c r="G872" t="s">
        <v>161</v>
      </c>
      <c r="H872" t="s">
        <v>1</v>
      </c>
      <c r="I872" t="s">
        <v>2</v>
      </c>
      <c r="J872" t="s">
        <v>3</v>
      </c>
      <c r="K872" t="s">
        <v>162</v>
      </c>
      <c r="L872" s="1">
        <v>5000000</v>
      </c>
      <c r="M872">
        <v>0</v>
      </c>
      <c r="N872">
        <v>0</v>
      </c>
      <c r="O872" s="1">
        <v>5000000</v>
      </c>
      <c r="P872">
        <v>0</v>
      </c>
      <c r="Q872">
        <v>0</v>
      </c>
      <c r="R872" s="1">
        <v>10000000</v>
      </c>
      <c r="S872" s="1">
        <v>8000000</v>
      </c>
      <c r="T872">
        <v>0</v>
      </c>
      <c r="U872">
        <v>0</v>
      </c>
      <c r="V872">
        <v>0</v>
      </c>
      <c r="W872" s="1">
        <v>2000000</v>
      </c>
    </row>
    <row r="873" spans="1:23" x14ac:dyDescent="0.35">
      <c r="A873">
        <v>41</v>
      </c>
      <c r="B873" t="s">
        <v>880</v>
      </c>
      <c r="C873">
        <v>4101</v>
      </c>
      <c r="D873" t="s">
        <v>881</v>
      </c>
      <c r="E873">
        <v>4101031</v>
      </c>
      <c r="F873" t="s">
        <v>885</v>
      </c>
      <c r="G873" t="s">
        <v>163</v>
      </c>
      <c r="H873" t="s">
        <v>1</v>
      </c>
      <c r="I873" t="s">
        <v>2</v>
      </c>
      <c r="J873" t="s">
        <v>3</v>
      </c>
      <c r="K873" t="s">
        <v>164</v>
      </c>
      <c r="L873" s="1">
        <v>5000000</v>
      </c>
      <c r="M873">
        <v>0</v>
      </c>
      <c r="N873">
        <v>0</v>
      </c>
      <c r="O873" s="1">
        <v>5000000</v>
      </c>
      <c r="P873">
        <v>0</v>
      </c>
      <c r="Q873">
        <v>0</v>
      </c>
      <c r="R873" s="1">
        <v>10000000</v>
      </c>
      <c r="S873" s="1">
        <v>8000000</v>
      </c>
      <c r="T873">
        <v>0</v>
      </c>
      <c r="U873">
        <v>0</v>
      </c>
      <c r="V873">
        <v>0</v>
      </c>
      <c r="W873" s="1">
        <v>2000000</v>
      </c>
    </row>
    <row r="874" spans="1:23" x14ac:dyDescent="0.35">
      <c r="A874">
        <v>41</v>
      </c>
      <c r="B874" t="s">
        <v>880</v>
      </c>
      <c r="C874">
        <v>4101</v>
      </c>
      <c r="D874" t="s">
        <v>881</v>
      </c>
      <c r="E874">
        <v>4101031</v>
      </c>
      <c r="F874" t="s">
        <v>885</v>
      </c>
      <c r="G874" t="s">
        <v>165</v>
      </c>
      <c r="H874" t="s">
        <v>1</v>
      </c>
      <c r="I874" t="s">
        <v>2</v>
      </c>
      <c r="J874" t="s">
        <v>3</v>
      </c>
      <c r="K874" t="s">
        <v>166</v>
      </c>
      <c r="L874" s="1">
        <v>5000000</v>
      </c>
      <c r="M874">
        <v>0</v>
      </c>
      <c r="N874">
        <v>0</v>
      </c>
      <c r="O874" s="1">
        <v>5000000</v>
      </c>
      <c r="P874">
        <v>0</v>
      </c>
      <c r="Q874">
        <v>0</v>
      </c>
      <c r="R874" s="1">
        <v>10000000</v>
      </c>
      <c r="S874" s="1">
        <v>8000000</v>
      </c>
      <c r="T874">
        <v>0</v>
      </c>
      <c r="U874">
        <v>0</v>
      </c>
      <c r="V874">
        <v>0</v>
      </c>
      <c r="W874" s="1">
        <v>2000000</v>
      </c>
    </row>
    <row r="875" spans="1:23" x14ac:dyDescent="0.35">
      <c r="A875">
        <v>41</v>
      </c>
      <c r="B875" t="s">
        <v>880</v>
      </c>
      <c r="C875">
        <v>4101</v>
      </c>
      <c r="D875" t="s">
        <v>881</v>
      </c>
      <c r="E875">
        <v>4101031</v>
      </c>
      <c r="F875" t="s">
        <v>885</v>
      </c>
      <c r="G875" t="s">
        <v>886</v>
      </c>
      <c r="H875">
        <v>1</v>
      </c>
      <c r="I875" t="s">
        <v>225</v>
      </c>
      <c r="J875">
        <v>350</v>
      </c>
      <c r="K875" t="s">
        <v>887</v>
      </c>
      <c r="L875" s="1">
        <v>5000000</v>
      </c>
      <c r="M875">
        <v>0</v>
      </c>
      <c r="N875">
        <v>0</v>
      </c>
      <c r="O875" s="1">
        <v>5000000</v>
      </c>
      <c r="P875">
        <v>0</v>
      </c>
      <c r="Q875">
        <v>0</v>
      </c>
      <c r="R875" s="1">
        <v>10000000</v>
      </c>
      <c r="S875" s="1">
        <v>8000000</v>
      </c>
      <c r="T875">
        <v>0</v>
      </c>
      <c r="U875">
        <v>0</v>
      </c>
      <c r="V875">
        <v>0</v>
      </c>
      <c r="W875" s="1">
        <v>2000000</v>
      </c>
    </row>
    <row r="876" spans="1:23" x14ac:dyDescent="0.35">
      <c r="A876">
        <v>41</v>
      </c>
      <c r="B876" t="s">
        <v>880</v>
      </c>
      <c r="C876">
        <v>4101</v>
      </c>
      <c r="D876" t="s">
        <v>881</v>
      </c>
      <c r="E876">
        <v>4101038</v>
      </c>
      <c r="F876" t="s">
        <v>888</v>
      </c>
      <c r="G876">
        <v>2</v>
      </c>
      <c r="H876" t="s">
        <v>1</v>
      </c>
      <c r="I876" t="s">
        <v>2</v>
      </c>
      <c r="J876" t="s">
        <v>3</v>
      </c>
      <c r="K876" t="s">
        <v>48</v>
      </c>
      <c r="L876" s="1">
        <v>55000000</v>
      </c>
      <c r="M876">
        <v>0</v>
      </c>
      <c r="N876">
        <v>0</v>
      </c>
      <c r="O876">
        <v>0</v>
      </c>
      <c r="P876">
        <v>0</v>
      </c>
      <c r="Q876">
        <v>0</v>
      </c>
      <c r="R876" s="1">
        <v>55000000</v>
      </c>
      <c r="S876" s="1">
        <v>44000000</v>
      </c>
      <c r="T876">
        <v>0</v>
      </c>
      <c r="U876">
        <v>0</v>
      </c>
      <c r="V876">
        <v>0</v>
      </c>
      <c r="W876" s="1">
        <v>11000000</v>
      </c>
    </row>
    <row r="877" spans="1:23" x14ac:dyDescent="0.35">
      <c r="A877">
        <v>41</v>
      </c>
      <c r="B877" t="s">
        <v>880</v>
      </c>
      <c r="C877">
        <v>4101</v>
      </c>
      <c r="D877" t="s">
        <v>881</v>
      </c>
      <c r="E877">
        <v>4101038</v>
      </c>
      <c r="F877" t="s">
        <v>888</v>
      </c>
      <c r="G877" t="s">
        <v>49</v>
      </c>
      <c r="H877" t="s">
        <v>1</v>
      </c>
      <c r="I877" t="s">
        <v>2</v>
      </c>
      <c r="J877" t="s">
        <v>3</v>
      </c>
      <c r="K877" t="s">
        <v>50</v>
      </c>
      <c r="L877" s="1">
        <v>55000000</v>
      </c>
      <c r="M877">
        <v>0</v>
      </c>
      <c r="N877">
        <v>0</v>
      </c>
      <c r="O877">
        <v>0</v>
      </c>
      <c r="P877">
        <v>0</v>
      </c>
      <c r="Q877">
        <v>0</v>
      </c>
      <c r="R877" s="1">
        <v>55000000</v>
      </c>
      <c r="S877" s="1">
        <v>44000000</v>
      </c>
      <c r="T877">
        <v>0</v>
      </c>
      <c r="U877">
        <v>0</v>
      </c>
      <c r="V877">
        <v>0</v>
      </c>
      <c r="W877" s="1">
        <v>11000000</v>
      </c>
    </row>
    <row r="878" spans="1:23" x14ac:dyDescent="0.35">
      <c r="A878">
        <v>41</v>
      </c>
      <c r="B878" t="s">
        <v>880</v>
      </c>
      <c r="C878">
        <v>4101</v>
      </c>
      <c r="D878" t="s">
        <v>881</v>
      </c>
      <c r="E878">
        <v>4101038</v>
      </c>
      <c r="F878" t="s">
        <v>888</v>
      </c>
      <c r="G878" t="s">
        <v>159</v>
      </c>
      <c r="H878" t="s">
        <v>1</v>
      </c>
      <c r="I878" t="s">
        <v>2</v>
      </c>
      <c r="J878" t="s">
        <v>3</v>
      </c>
      <c r="K878" t="s">
        <v>160</v>
      </c>
      <c r="L878" s="1">
        <v>55000000</v>
      </c>
      <c r="M878">
        <v>0</v>
      </c>
      <c r="N878">
        <v>0</v>
      </c>
      <c r="O878">
        <v>0</v>
      </c>
      <c r="P878">
        <v>0</v>
      </c>
      <c r="Q878">
        <v>0</v>
      </c>
      <c r="R878" s="1">
        <v>55000000</v>
      </c>
      <c r="S878" s="1">
        <v>44000000</v>
      </c>
      <c r="T878">
        <v>0</v>
      </c>
      <c r="U878">
        <v>0</v>
      </c>
      <c r="V878">
        <v>0</v>
      </c>
      <c r="W878" s="1">
        <v>11000000</v>
      </c>
    </row>
    <row r="879" spans="1:23" x14ac:dyDescent="0.35">
      <c r="A879">
        <v>41</v>
      </c>
      <c r="B879" t="s">
        <v>880</v>
      </c>
      <c r="C879">
        <v>4101</v>
      </c>
      <c r="D879" t="s">
        <v>881</v>
      </c>
      <c r="E879">
        <v>4101038</v>
      </c>
      <c r="F879" t="s">
        <v>888</v>
      </c>
      <c r="G879" t="s">
        <v>161</v>
      </c>
      <c r="H879" t="s">
        <v>1</v>
      </c>
      <c r="I879" t="s">
        <v>2</v>
      </c>
      <c r="J879" t="s">
        <v>3</v>
      </c>
      <c r="K879" t="s">
        <v>162</v>
      </c>
      <c r="L879" s="1">
        <v>55000000</v>
      </c>
      <c r="M879">
        <v>0</v>
      </c>
      <c r="N879">
        <v>0</v>
      </c>
      <c r="O879">
        <v>0</v>
      </c>
      <c r="P879">
        <v>0</v>
      </c>
      <c r="Q879">
        <v>0</v>
      </c>
      <c r="R879" s="1">
        <v>55000000</v>
      </c>
      <c r="S879" s="1">
        <v>44000000</v>
      </c>
      <c r="T879">
        <v>0</v>
      </c>
      <c r="U879">
        <v>0</v>
      </c>
      <c r="V879">
        <v>0</v>
      </c>
      <c r="W879" s="1">
        <v>11000000</v>
      </c>
    </row>
    <row r="880" spans="1:23" x14ac:dyDescent="0.35">
      <c r="A880">
        <v>41</v>
      </c>
      <c r="B880" t="s">
        <v>880</v>
      </c>
      <c r="C880">
        <v>4101</v>
      </c>
      <c r="D880" t="s">
        <v>881</v>
      </c>
      <c r="E880">
        <v>4101038</v>
      </c>
      <c r="F880" t="s">
        <v>888</v>
      </c>
      <c r="G880" t="s">
        <v>163</v>
      </c>
      <c r="H880" t="s">
        <v>1</v>
      </c>
      <c r="I880" t="s">
        <v>2</v>
      </c>
      <c r="J880" t="s">
        <v>3</v>
      </c>
      <c r="K880" t="s">
        <v>164</v>
      </c>
      <c r="L880" s="1">
        <v>55000000</v>
      </c>
      <c r="M880">
        <v>0</v>
      </c>
      <c r="N880">
        <v>0</v>
      </c>
      <c r="O880">
        <v>0</v>
      </c>
      <c r="P880">
        <v>0</v>
      </c>
      <c r="Q880">
        <v>0</v>
      </c>
      <c r="R880" s="1">
        <v>55000000</v>
      </c>
      <c r="S880" s="1">
        <v>44000000</v>
      </c>
      <c r="T880">
        <v>0</v>
      </c>
      <c r="U880">
        <v>0</v>
      </c>
      <c r="V880">
        <v>0</v>
      </c>
      <c r="W880" s="1">
        <v>11000000</v>
      </c>
    </row>
    <row r="881" spans="1:23" x14ac:dyDescent="0.35">
      <c r="A881">
        <v>41</v>
      </c>
      <c r="B881" t="s">
        <v>880</v>
      </c>
      <c r="C881">
        <v>4101</v>
      </c>
      <c r="D881" t="s">
        <v>881</v>
      </c>
      <c r="E881">
        <v>4101038</v>
      </c>
      <c r="F881" t="s">
        <v>888</v>
      </c>
      <c r="G881" t="s">
        <v>165</v>
      </c>
      <c r="H881" t="s">
        <v>1</v>
      </c>
      <c r="I881" t="s">
        <v>2</v>
      </c>
      <c r="J881" t="s">
        <v>3</v>
      </c>
      <c r="K881" t="s">
        <v>166</v>
      </c>
      <c r="L881" s="1">
        <v>55000000</v>
      </c>
      <c r="M881">
        <v>0</v>
      </c>
      <c r="N881">
        <v>0</v>
      </c>
      <c r="O881">
        <v>0</v>
      </c>
      <c r="P881">
        <v>0</v>
      </c>
      <c r="Q881">
        <v>0</v>
      </c>
      <c r="R881" s="1">
        <v>55000000</v>
      </c>
      <c r="S881" s="1">
        <v>44000000</v>
      </c>
      <c r="T881">
        <v>0</v>
      </c>
      <c r="U881">
        <v>0</v>
      </c>
      <c r="V881">
        <v>0</v>
      </c>
      <c r="W881" s="1">
        <v>11000000</v>
      </c>
    </row>
    <row r="882" spans="1:23" x14ac:dyDescent="0.35">
      <c r="A882">
        <v>41</v>
      </c>
      <c r="B882" t="s">
        <v>880</v>
      </c>
      <c r="C882">
        <v>4101</v>
      </c>
      <c r="D882" t="s">
        <v>881</v>
      </c>
      <c r="E882">
        <v>4101038</v>
      </c>
      <c r="F882" t="s">
        <v>888</v>
      </c>
      <c r="G882" t="s">
        <v>889</v>
      </c>
      <c r="H882">
        <v>32</v>
      </c>
      <c r="I882" t="s">
        <v>62</v>
      </c>
      <c r="J882">
        <v>351</v>
      </c>
      <c r="K882" t="s">
        <v>890</v>
      </c>
      <c r="L882" s="1">
        <v>55000000</v>
      </c>
      <c r="M882">
        <v>0</v>
      </c>
      <c r="N882">
        <v>0</v>
      </c>
      <c r="O882">
        <v>0</v>
      </c>
      <c r="P882">
        <v>0</v>
      </c>
      <c r="Q882">
        <v>0</v>
      </c>
      <c r="R882" s="1">
        <v>55000000</v>
      </c>
      <c r="S882" s="1">
        <v>44000000</v>
      </c>
      <c r="T882">
        <v>0</v>
      </c>
      <c r="U882">
        <v>0</v>
      </c>
      <c r="V882">
        <v>0</v>
      </c>
      <c r="W882" s="1">
        <v>11000000</v>
      </c>
    </row>
    <row r="883" spans="1:23" x14ac:dyDescent="0.35">
      <c r="A883">
        <v>41</v>
      </c>
      <c r="B883" t="s">
        <v>880</v>
      </c>
      <c r="C883">
        <v>4101</v>
      </c>
      <c r="D883" t="s">
        <v>881</v>
      </c>
      <c r="E883">
        <v>4101046</v>
      </c>
      <c r="F883" t="s">
        <v>891</v>
      </c>
      <c r="G883">
        <v>2</v>
      </c>
      <c r="H883" t="s">
        <v>1</v>
      </c>
      <c r="I883" t="s">
        <v>2</v>
      </c>
      <c r="J883" t="s">
        <v>3</v>
      </c>
      <c r="K883" t="s">
        <v>48</v>
      </c>
      <c r="L883" s="1">
        <v>5000000</v>
      </c>
      <c r="M883">
        <v>0</v>
      </c>
      <c r="N883">
        <v>0</v>
      </c>
      <c r="O883">
        <v>0</v>
      </c>
      <c r="P883">
        <v>0</v>
      </c>
      <c r="Q883">
        <v>0</v>
      </c>
      <c r="R883" s="1">
        <v>5000000</v>
      </c>
      <c r="S883">
        <v>0</v>
      </c>
      <c r="T883">
        <v>0</v>
      </c>
      <c r="U883">
        <v>0</v>
      </c>
      <c r="V883">
        <v>0</v>
      </c>
      <c r="W883" s="1">
        <v>5000000</v>
      </c>
    </row>
    <row r="884" spans="1:23" x14ac:dyDescent="0.35">
      <c r="A884">
        <v>41</v>
      </c>
      <c r="B884" t="s">
        <v>880</v>
      </c>
      <c r="C884">
        <v>4101</v>
      </c>
      <c r="D884" t="s">
        <v>881</v>
      </c>
      <c r="E884">
        <v>4101046</v>
      </c>
      <c r="F884" t="s">
        <v>891</v>
      </c>
      <c r="G884" t="s">
        <v>49</v>
      </c>
      <c r="H884" t="s">
        <v>1</v>
      </c>
      <c r="I884" t="s">
        <v>2</v>
      </c>
      <c r="J884" t="s">
        <v>3</v>
      </c>
      <c r="K884" t="s">
        <v>50</v>
      </c>
      <c r="L884" s="1">
        <v>5000000</v>
      </c>
      <c r="M884">
        <v>0</v>
      </c>
      <c r="N884">
        <v>0</v>
      </c>
      <c r="O884">
        <v>0</v>
      </c>
      <c r="P884">
        <v>0</v>
      </c>
      <c r="Q884">
        <v>0</v>
      </c>
      <c r="R884" s="1">
        <v>5000000</v>
      </c>
      <c r="S884">
        <v>0</v>
      </c>
      <c r="T884">
        <v>0</v>
      </c>
      <c r="U884">
        <v>0</v>
      </c>
      <c r="V884">
        <v>0</v>
      </c>
      <c r="W884" s="1">
        <v>5000000</v>
      </c>
    </row>
    <row r="885" spans="1:23" x14ac:dyDescent="0.35">
      <c r="A885">
        <v>41</v>
      </c>
      <c r="B885" t="s">
        <v>880</v>
      </c>
      <c r="C885">
        <v>4101</v>
      </c>
      <c r="D885" t="s">
        <v>881</v>
      </c>
      <c r="E885">
        <v>4101046</v>
      </c>
      <c r="F885" t="s">
        <v>891</v>
      </c>
      <c r="G885" t="s">
        <v>159</v>
      </c>
      <c r="H885" t="s">
        <v>1</v>
      </c>
      <c r="I885" t="s">
        <v>2</v>
      </c>
      <c r="J885" t="s">
        <v>3</v>
      </c>
      <c r="K885" t="s">
        <v>160</v>
      </c>
      <c r="L885" s="1">
        <v>5000000</v>
      </c>
      <c r="M885">
        <v>0</v>
      </c>
      <c r="N885">
        <v>0</v>
      </c>
      <c r="O885">
        <v>0</v>
      </c>
      <c r="P885">
        <v>0</v>
      </c>
      <c r="Q885">
        <v>0</v>
      </c>
      <c r="R885" s="1">
        <v>5000000</v>
      </c>
      <c r="S885">
        <v>0</v>
      </c>
      <c r="T885">
        <v>0</v>
      </c>
      <c r="U885">
        <v>0</v>
      </c>
      <c r="V885">
        <v>0</v>
      </c>
      <c r="W885" s="1">
        <v>5000000</v>
      </c>
    </row>
    <row r="886" spans="1:23" x14ac:dyDescent="0.35">
      <c r="A886">
        <v>41</v>
      </c>
      <c r="B886" t="s">
        <v>880</v>
      </c>
      <c r="C886">
        <v>4101</v>
      </c>
      <c r="D886" t="s">
        <v>881</v>
      </c>
      <c r="E886">
        <v>4101046</v>
      </c>
      <c r="F886" t="s">
        <v>891</v>
      </c>
      <c r="G886" t="s">
        <v>161</v>
      </c>
      <c r="H886" t="s">
        <v>1</v>
      </c>
      <c r="I886" t="s">
        <v>2</v>
      </c>
      <c r="J886" t="s">
        <v>3</v>
      </c>
      <c r="K886" t="s">
        <v>162</v>
      </c>
      <c r="L886" s="1">
        <v>5000000</v>
      </c>
      <c r="M886">
        <v>0</v>
      </c>
      <c r="N886">
        <v>0</v>
      </c>
      <c r="O886">
        <v>0</v>
      </c>
      <c r="P886">
        <v>0</v>
      </c>
      <c r="Q886">
        <v>0</v>
      </c>
      <c r="R886" s="1">
        <v>5000000</v>
      </c>
      <c r="S886">
        <v>0</v>
      </c>
      <c r="T886">
        <v>0</v>
      </c>
      <c r="U886">
        <v>0</v>
      </c>
      <c r="V886">
        <v>0</v>
      </c>
      <c r="W886" s="1">
        <v>5000000</v>
      </c>
    </row>
    <row r="887" spans="1:23" x14ac:dyDescent="0.35">
      <c r="A887">
        <v>41</v>
      </c>
      <c r="B887" t="s">
        <v>880</v>
      </c>
      <c r="C887">
        <v>4101</v>
      </c>
      <c r="D887" t="s">
        <v>881</v>
      </c>
      <c r="E887">
        <v>4101046</v>
      </c>
      <c r="F887" t="s">
        <v>891</v>
      </c>
      <c r="G887" t="s">
        <v>163</v>
      </c>
      <c r="H887" t="s">
        <v>1</v>
      </c>
      <c r="I887" t="s">
        <v>2</v>
      </c>
      <c r="J887" t="s">
        <v>3</v>
      </c>
      <c r="K887" t="s">
        <v>164</v>
      </c>
      <c r="L887" s="1">
        <v>5000000</v>
      </c>
      <c r="M887">
        <v>0</v>
      </c>
      <c r="N887">
        <v>0</v>
      </c>
      <c r="O887">
        <v>0</v>
      </c>
      <c r="P887">
        <v>0</v>
      </c>
      <c r="Q887">
        <v>0</v>
      </c>
      <c r="R887" s="1">
        <v>5000000</v>
      </c>
      <c r="S887">
        <v>0</v>
      </c>
      <c r="T887">
        <v>0</v>
      </c>
      <c r="U887">
        <v>0</v>
      </c>
      <c r="V887">
        <v>0</v>
      </c>
      <c r="W887" s="1">
        <v>5000000</v>
      </c>
    </row>
    <row r="888" spans="1:23" x14ac:dyDescent="0.35">
      <c r="A888">
        <v>41</v>
      </c>
      <c r="B888" t="s">
        <v>880</v>
      </c>
      <c r="C888">
        <v>4101</v>
      </c>
      <c r="D888" t="s">
        <v>881</v>
      </c>
      <c r="E888">
        <v>4101046</v>
      </c>
      <c r="F888" t="s">
        <v>891</v>
      </c>
      <c r="G888" t="s">
        <v>165</v>
      </c>
      <c r="H888" t="s">
        <v>1</v>
      </c>
      <c r="I888" t="s">
        <v>2</v>
      </c>
      <c r="J888" t="s">
        <v>3</v>
      </c>
      <c r="K888" t="s">
        <v>166</v>
      </c>
      <c r="L888" s="1">
        <v>5000000</v>
      </c>
      <c r="M888">
        <v>0</v>
      </c>
      <c r="N888">
        <v>0</v>
      </c>
      <c r="O888">
        <v>0</v>
      </c>
      <c r="P888">
        <v>0</v>
      </c>
      <c r="Q888">
        <v>0</v>
      </c>
      <c r="R888" s="1">
        <v>5000000</v>
      </c>
      <c r="S888">
        <v>0</v>
      </c>
      <c r="T888">
        <v>0</v>
      </c>
      <c r="U888">
        <v>0</v>
      </c>
      <c r="V888">
        <v>0</v>
      </c>
      <c r="W888" s="1">
        <v>5000000</v>
      </c>
    </row>
    <row r="889" spans="1:23" x14ac:dyDescent="0.35">
      <c r="A889">
        <v>41</v>
      </c>
      <c r="B889" t="s">
        <v>880</v>
      </c>
      <c r="C889">
        <v>4101</v>
      </c>
      <c r="D889" t="s">
        <v>881</v>
      </c>
      <c r="E889">
        <v>4101046</v>
      </c>
      <c r="F889" t="s">
        <v>891</v>
      </c>
      <c r="G889" t="s">
        <v>892</v>
      </c>
      <c r="H889">
        <v>32</v>
      </c>
      <c r="I889" t="s">
        <v>62</v>
      </c>
      <c r="J889">
        <v>352</v>
      </c>
      <c r="K889" t="s">
        <v>893</v>
      </c>
      <c r="L889" s="1">
        <v>5000000</v>
      </c>
      <c r="M889">
        <v>0</v>
      </c>
      <c r="N889">
        <v>0</v>
      </c>
      <c r="O889">
        <v>0</v>
      </c>
      <c r="P889">
        <v>0</v>
      </c>
      <c r="Q889">
        <v>0</v>
      </c>
      <c r="R889" s="1">
        <v>5000000</v>
      </c>
      <c r="S889">
        <v>0</v>
      </c>
      <c r="T889">
        <v>0</v>
      </c>
      <c r="U889">
        <v>0</v>
      </c>
      <c r="V889">
        <v>0</v>
      </c>
      <c r="W889" s="1">
        <v>5000000</v>
      </c>
    </row>
    <row r="890" spans="1:23" x14ac:dyDescent="0.35">
      <c r="A890">
        <v>41</v>
      </c>
      <c r="B890" t="s">
        <v>880</v>
      </c>
      <c r="C890">
        <v>4101</v>
      </c>
      <c r="D890" t="s">
        <v>881</v>
      </c>
      <c r="E890">
        <v>4101073</v>
      </c>
      <c r="F890" t="s">
        <v>894</v>
      </c>
      <c r="G890">
        <v>2</v>
      </c>
      <c r="H890" t="s">
        <v>1</v>
      </c>
      <c r="I890" t="s">
        <v>2</v>
      </c>
      <c r="J890" t="s">
        <v>3</v>
      </c>
      <c r="K890" t="s">
        <v>48</v>
      </c>
      <c r="L890" s="1">
        <v>5000000</v>
      </c>
      <c r="M890">
        <v>0</v>
      </c>
      <c r="N890">
        <v>0</v>
      </c>
      <c r="O890">
        <v>0</v>
      </c>
      <c r="P890" s="1">
        <v>5000000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</row>
    <row r="891" spans="1:23" x14ac:dyDescent="0.35">
      <c r="A891">
        <v>41</v>
      </c>
      <c r="B891" t="s">
        <v>880</v>
      </c>
      <c r="C891">
        <v>4101</v>
      </c>
      <c r="D891" t="s">
        <v>881</v>
      </c>
      <c r="E891">
        <v>4101073</v>
      </c>
      <c r="F891" t="s">
        <v>894</v>
      </c>
      <c r="G891" t="s">
        <v>49</v>
      </c>
      <c r="H891" t="s">
        <v>1</v>
      </c>
      <c r="I891" t="s">
        <v>2</v>
      </c>
      <c r="J891" t="s">
        <v>3</v>
      </c>
      <c r="K891" t="s">
        <v>50</v>
      </c>
      <c r="L891" s="1">
        <v>5000000</v>
      </c>
      <c r="M891">
        <v>0</v>
      </c>
      <c r="N891">
        <v>0</v>
      </c>
      <c r="O891">
        <v>0</v>
      </c>
      <c r="P891" s="1">
        <v>5000000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</row>
    <row r="892" spans="1:23" x14ac:dyDescent="0.35">
      <c r="A892">
        <v>41</v>
      </c>
      <c r="B892" t="s">
        <v>880</v>
      </c>
      <c r="C892">
        <v>4101</v>
      </c>
      <c r="D892" t="s">
        <v>881</v>
      </c>
      <c r="E892">
        <v>4101073</v>
      </c>
      <c r="F892" t="s">
        <v>894</v>
      </c>
      <c r="G892" t="s">
        <v>159</v>
      </c>
      <c r="H892" t="s">
        <v>1</v>
      </c>
      <c r="I892" t="s">
        <v>2</v>
      </c>
      <c r="J892" t="s">
        <v>3</v>
      </c>
      <c r="K892" t="s">
        <v>160</v>
      </c>
      <c r="L892" s="1">
        <v>5000000</v>
      </c>
      <c r="M892">
        <v>0</v>
      </c>
      <c r="N892">
        <v>0</v>
      </c>
      <c r="O892">
        <v>0</v>
      </c>
      <c r="P892" s="1">
        <v>5000000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</row>
    <row r="893" spans="1:23" x14ac:dyDescent="0.35">
      <c r="A893">
        <v>41</v>
      </c>
      <c r="B893" t="s">
        <v>880</v>
      </c>
      <c r="C893">
        <v>4101</v>
      </c>
      <c r="D893" t="s">
        <v>881</v>
      </c>
      <c r="E893">
        <v>4101073</v>
      </c>
      <c r="F893" t="s">
        <v>894</v>
      </c>
      <c r="G893" t="s">
        <v>161</v>
      </c>
      <c r="H893" t="s">
        <v>1</v>
      </c>
      <c r="I893" t="s">
        <v>2</v>
      </c>
      <c r="J893" t="s">
        <v>3</v>
      </c>
      <c r="K893" t="s">
        <v>162</v>
      </c>
      <c r="L893" s="1">
        <v>5000000</v>
      </c>
      <c r="M893">
        <v>0</v>
      </c>
      <c r="N893">
        <v>0</v>
      </c>
      <c r="O893">
        <v>0</v>
      </c>
      <c r="P893" s="1">
        <v>5000000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</row>
    <row r="894" spans="1:23" x14ac:dyDescent="0.35">
      <c r="A894">
        <v>41</v>
      </c>
      <c r="B894" t="s">
        <v>880</v>
      </c>
      <c r="C894">
        <v>4101</v>
      </c>
      <c r="D894" t="s">
        <v>881</v>
      </c>
      <c r="E894">
        <v>4101073</v>
      </c>
      <c r="F894" t="s">
        <v>894</v>
      </c>
      <c r="G894" t="s">
        <v>163</v>
      </c>
      <c r="H894" t="s">
        <v>1</v>
      </c>
      <c r="I894" t="s">
        <v>2</v>
      </c>
      <c r="J894" t="s">
        <v>3</v>
      </c>
      <c r="K894" t="s">
        <v>164</v>
      </c>
      <c r="L894" s="1">
        <v>5000000</v>
      </c>
      <c r="M894">
        <v>0</v>
      </c>
      <c r="N894">
        <v>0</v>
      </c>
      <c r="O894">
        <v>0</v>
      </c>
      <c r="P894" s="1">
        <v>5000000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</row>
    <row r="895" spans="1:23" x14ac:dyDescent="0.35">
      <c r="A895">
        <v>41</v>
      </c>
      <c r="B895" t="s">
        <v>880</v>
      </c>
      <c r="C895">
        <v>4101</v>
      </c>
      <c r="D895" t="s">
        <v>881</v>
      </c>
      <c r="E895">
        <v>4101073</v>
      </c>
      <c r="F895" t="s">
        <v>894</v>
      </c>
      <c r="G895" t="s">
        <v>165</v>
      </c>
      <c r="H895" t="s">
        <v>1</v>
      </c>
      <c r="I895" t="s">
        <v>2</v>
      </c>
      <c r="J895" t="s">
        <v>3</v>
      </c>
      <c r="K895" t="s">
        <v>166</v>
      </c>
      <c r="L895" s="1">
        <v>5000000</v>
      </c>
      <c r="M895">
        <v>0</v>
      </c>
      <c r="N895">
        <v>0</v>
      </c>
      <c r="O895">
        <v>0</v>
      </c>
      <c r="P895" s="1">
        <v>5000000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</row>
    <row r="896" spans="1:23" x14ac:dyDescent="0.35">
      <c r="A896">
        <v>41</v>
      </c>
      <c r="B896" t="s">
        <v>880</v>
      </c>
      <c r="C896">
        <v>4101</v>
      </c>
      <c r="D896" t="s">
        <v>881</v>
      </c>
      <c r="E896">
        <v>4101073</v>
      </c>
      <c r="F896" t="s">
        <v>894</v>
      </c>
      <c r="G896" t="s">
        <v>895</v>
      </c>
      <c r="H896">
        <v>1</v>
      </c>
      <c r="I896" t="s">
        <v>225</v>
      </c>
      <c r="J896">
        <v>353</v>
      </c>
      <c r="K896" t="s">
        <v>896</v>
      </c>
      <c r="L896" s="1">
        <v>5000000</v>
      </c>
      <c r="M896">
        <v>0</v>
      </c>
      <c r="N896">
        <v>0</v>
      </c>
      <c r="O896">
        <v>0</v>
      </c>
      <c r="P896" s="1">
        <v>5000000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</row>
    <row r="897" spans="1:23" x14ac:dyDescent="0.35">
      <c r="A897">
        <v>41</v>
      </c>
      <c r="B897" t="s">
        <v>880</v>
      </c>
      <c r="C897">
        <v>4102</v>
      </c>
      <c r="D897" t="s">
        <v>897</v>
      </c>
      <c r="E897">
        <v>4102037</v>
      </c>
      <c r="F897" t="s">
        <v>898</v>
      </c>
      <c r="G897">
        <v>2</v>
      </c>
      <c r="H897" t="s">
        <v>1</v>
      </c>
      <c r="I897" t="s">
        <v>2</v>
      </c>
      <c r="J897" t="s">
        <v>3</v>
      </c>
      <c r="K897" t="s">
        <v>48</v>
      </c>
      <c r="L897" s="1">
        <v>132250000</v>
      </c>
      <c r="M897">
        <v>0</v>
      </c>
      <c r="N897">
        <v>0</v>
      </c>
      <c r="O897">
        <v>0</v>
      </c>
      <c r="P897">
        <v>0</v>
      </c>
      <c r="Q897">
        <v>0</v>
      </c>
      <c r="R897" s="1">
        <v>132250000</v>
      </c>
      <c r="S897" s="1">
        <v>132250000</v>
      </c>
      <c r="T897">
        <v>0</v>
      </c>
      <c r="U897">
        <v>0</v>
      </c>
      <c r="V897">
        <v>0</v>
      </c>
      <c r="W897">
        <v>0</v>
      </c>
    </row>
    <row r="898" spans="1:23" x14ac:dyDescent="0.35">
      <c r="A898">
        <v>41</v>
      </c>
      <c r="B898" t="s">
        <v>880</v>
      </c>
      <c r="C898">
        <v>4102</v>
      </c>
      <c r="D898" t="s">
        <v>897</v>
      </c>
      <c r="E898">
        <v>4102037</v>
      </c>
      <c r="F898" t="s">
        <v>898</v>
      </c>
      <c r="G898" t="s">
        <v>49</v>
      </c>
      <c r="H898" t="s">
        <v>1</v>
      </c>
      <c r="I898" t="s">
        <v>2</v>
      </c>
      <c r="J898" t="s">
        <v>3</v>
      </c>
      <c r="K898" t="s">
        <v>50</v>
      </c>
      <c r="L898" s="1">
        <v>132250000</v>
      </c>
      <c r="M898">
        <v>0</v>
      </c>
      <c r="N898">
        <v>0</v>
      </c>
      <c r="O898">
        <v>0</v>
      </c>
      <c r="P898">
        <v>0</v>
      </c>
      <c r="Q898">
        <v>0</v>
      </c>
      <c r="R898" s="1">
        <v>132250000</v>
      </c>
      <c r="S898" s="1">
        <v>132250000</v>
      </c>
      <c r="T898">
        <v>0</v>
      </c>
      <c r="U898">
        <v>0</v>
      </c>
      <c r="V898">
        <v>0</v>
      </c>
      <c r="W898">
        <v>0</v>
      </c>
    </row>
    <row r="899" spans="1:23" x14ac:dyDescent="0.35">
      <c r="A899">
        <v>41</v>
      </c>
      <c r="B899" t="s">
        <v>880</v>
      </c>
      <c r="C899">
        <v>4102</v>
      </c>
      <c r="D899" t="s">
        <v>897</v>
      </c>
      <c r="E899">
        <v>4102037</v>
      </c>
      <c r="F899" t="s">
        <v>898</v>
      </c>
      <c r="G899" t="s">
        <v>159</v>
      </c>
      <c r="H899" t="s">
        <v>1</v>
      </c>
      <c r="I899" t="s">
        <v>2</v>
      </c>
      <c r="J899" t="s">
        <v>3</v>
      </c>
      <c r="K899" t="s">
        <v>160</v>
      </c>
      <c r="L899" s="1">
        <v>132250000</v>
      </c>
      <c r="M899">
        <v>0</v>
      </c>
      <c r="N899">
        <v>0</v>
      </c>
      <c r="O899">
        <v>0</v>
      </c>
      <c r="P899">
        <v>0</v>
      </c>
      <c r="Q899">
        <v>0</v>
      </c>
      <c r="R899" s="1">
        <v>132250000</v>
      </c>
      <c r="S899" s="1">
        <v>132250000</v>
      </c>
      <c r="T899">
        <v>0</v>
      </c>
      <c r="U899">
        <v>0</v>
      </c>
      <c r="V899">
        <v>0</v>
      </c>
      <c r="W899">
        <v>0</v>
      </c>
    </row>
    <row r="900" spans="1:23" x14ac:dyDescent="0.35">
      <c r="A900">
        <v>41</v>
      </c>
      <c r="B900" t="s">
        <v>880</v>
      </c>
      <c r="C900">
        <v>4102</v>
      </c>
      <c r="D900" t="s">
        <v>897</v>
      </c>
      <c r="E900">
        <v>4102037</v>
      </c>
      <c r="F900" t="s">
        <v>898</v>
      </c>
      <c r="G900" t="s">
        <v>161</v>
      </c>
      <c r="H900" t="s">
        <v>1</v>
      </c>
      <c r="I900" t="s">
        <v>2</v>
      </c>
      <c r="J900" t="s">
        <v>3</v>
      </c>
      <c r="K900" t="s">
        <v>162</v>
      </c>
      <c r="L900" s="1">
        <v>132250000</v>
      </c>
      <c r="M900">
        <v>0</v>
      </c>
      <c r="N900">
        <v>0</v>
      </c>
      <c r="O900">
        <v>0</v>
      </c>
      <c r="P900">
        <v>0</v>
      </c>
      <c r="Q900">
        <v>0</v>
      </c>
      <c r="R900" s="1">
        <v>132250000</v>
      </c>
      <c r="S900" s="1">
        <v>132250000</v>
      </c>
      <c r="T900">
        <v>0</v>
      </c>
      <c r="U900">
        <v>0</v>
      </c>
      <c r="V900">
        <v>0</v>
      </c>
      <c r="W900">
        <v>0</v>
      </c>
    </row>
    <row r="901" spans="1:23" x14ac:dyDescent="0.35">
      <c r="A901">
        <v>41</v>
      </c>
      <c r="B901" t="s">
        <v>880</v>
      </c>
      <c r="C901">
        <v>4102</v>
      </c>
      <c r="D901" t="s">
        <v>897</v>
      </c>
      <c r="E901">
        <v>4102037</v>
      </c>
      <c r="F901" t="s">
        <v>898</v>
      </c>
      <c r="G901" t="s">
        <v>163</v>
      </c>
      <c r="H901" t="s">
        <v>1</v>
      </c>
      <c r="I901" t="s">
        <v>2</v>
      </c>
      <c r="J901" t="s">
        <v>3</v>
      </c>
      <c r="K901" t="s">
        <v>164</v>
      </c>
      <c r="L901" s="1">
        <v>132250000</v>
      </c>
      <c r="M901">
        <v>0</v>
      </c>
      <c r="N901">
        <v>0</v>
      </c>
      <c r="O901">
        <v>0</v>
      </c>
      <c r="P901">
        <v>0</v>
      </c>
      <c r="Q901">
        <v>0</v>
      </c>
      <c r="R901" s="1">
        <v>132250000</v>
      </c>
      <c r="S901" s="1">
        <v>132250000</v>
      </c>
      <c r="T901">
        <v>0</v>
      </c>
      <c r="U901">
        <v>0</v>
      </c>
      <c r="V901">
        <v>0</v>
      </c>
      <c r="W901">
        <v>0</v>
      </c>
    </row>
    <row r="902" spans="1:23" x14ac:dyDescent="0.35">
      <c r="A902">
        <v>41</v>
      </c>
      <c r="B902" t="s">
        <v>880</v>
      </c>
      <c r="C902">
        <v>4102</v>
      </c>
      <c r="D902" t="s">
        <v>897</v>
      </c>
      <c r="E902">
        <v>4102037</v>
      </c>
      <c r="F902" t="s">
        <v>898</v>
      </c>
      <c r="G902" t="s">
        <v>222</v>
      </c>
      <c r="H902" t="s">
        <v>1</v>
      </c>
      <c r="I902" t="s">
        <v>2</v>
      </c>
      <c r="J902" t="s">
        <v>3</v>
      </c>
      <c r="K902" t="s">
        <v>223</v>
      </c>
      <c r="L902" s="1">
        <v>132250000</v>
      </c>
      <c r="M902">
        <v>0</v>
      </c>
      <c r="N902">
        <v>0</v>
      </c>
      <c r="O902">
        <v>0</v>
      </c>
      <c r="P902">
        <v>0</v>
      </c>
      <c r="Q902">
        <v>0</v>
      </c>
      <c r="R902" s="1">
        <v>132250000</v>
      </c>
      <c r="S902" s="1">
        <v>132250000</v>
      </c>
      <c r="T902">
        <v>0</v>
      </c>
      <c r="U902">
        <v>0</v>
      </c>
      <c r="V902">
        <v>0</v>
      </c>
      <c r="W902">
        <v>0</v>
      </c>
    </row>
    <row r="903" spans="1:23" x14ac:dyDescent="0.35">
      <c r="A903">
        <v>41</v>
      </c>
      <c r="B903" t="s">
        <v>880</v>
      </c>
      <c r="C903">
        <v>4102</v>
      </c>
      <c r="D903" t="s">
        <v>897</v>
      </c>
      <c r="E903">
        <v>4102037</v>
      </c>
      <c r="F903" t="s">
        <v>898</v>
      </c>
      <c r="G903" t="s">
        <v>899</v>
      </c>
      <c r="H903">
        <v>32</v>
      </c>
      <c r="I903" t="s">
        <v>62</v>
      </c>
      <c r="J903">
        <v>445</v>
      </c>
      <c r="K903" t="s">
        <v>900</v>
      </c>
      <c r="L903" s="1">
        <v>132250000</v>
      </c>
      <c r="M903">
        <v>0</v>
      </c>
      <c r="N903">
        <v>0</v>
      </c>
      <c r="O903">
        <v>0</v>
      </c>
      <c r="P903">
        <v>0</v>
      </c>
      <c r="Q903">
        <v>0</v>
      </c>
      <c r="R903" s="1">
        <v>132250000</v>
      </c>
      <c r="S903" s="1">
        <v>132250000</v>
      </c>
      <c r="T903">
        <v>0</v>
      </c>
      <c r="U903">
        <v>0</v>
      </c>
      <c r="V903">
        <v>0</v>
      </c>
      <c r="W903">
        <v>0</v>
      </c>
    </row>
    <row r="904" spans="1:23" x14ac:dyDescent="0.35">
      <c r="A904">
        <v>41</v>
      </c>
      <c r="B904" t="s">
        <v>880</v>
      </c>
      <c r="C904">
        <v>4102</v>
      </c>
      <c r="D904" t="s">
        <v>897</v>
      </c>
      <c r="E904">
        <v>4102038</v>
      </c>
      <c r="F904" t="s">
        <v>901</v>
      </c>
      <c r="G904">
        <v>2</v>
      </c>
      <c r="H904" t="s">
        <v>1</v>
      </c>
      <c r="I904" t="s">
        <v>2</v>
      </c>
      <c r="J904" t="s">
        <v>3</v>
      </c>
      <c r="K904" t="s">
        <v>48</v>
      </c>
      <c r="L904">
        <v>0</v>
      </c>
      <c r="M904">
        <v>0</v>
      </c>
      <c r="N904">
        <v>0</v>
      </c>
      <c r="O904" s="1">
        <v>90000000</v>
      </c>
      <c r="P904">
        <v>0</v>
      </c>
      <c r="Q904">
        <v>0</v>
      </c>
      <c r="R904" s="1">
        <v>90000000</v>
      </c>
      <c r="S904" s="1">
        <v>90000000</v>
      </c>
      <c r="T904">
        <v>0</v>
      </c>
      <c r="U904">
        <v>0</v>
      </c>
      <c r="V904">
        <v>0</v>
      </c>
      <c r="W904">
        <v>0</v>
      </c>
    </row>
    <row r="905" spans="1:23" x14ac:dyDescent="0.35">
      <c r="A905">
        <v>41</v>
      </c>
      <c r="B905" t="s">
        <v>880</v>
      </c>
      <c r="C905">
        <v>4102</v>
      </c>
      <c r="D905" t="s">
        <v>897</v>
      </c>
      <c r="E905">
        <v>4102038</v>
      </c>
      <c r="F905" t="s">
        <v>901</v>
      </c>
      <c r="G905" t="s">
        <v>49</v>
      </c>
      <c r="H905" t="s">
        <v>1</v>
      </c>
      <c r="I905" t="s">
        <v>2</v>
      </c>
      <c r="J905" t="s">
        <v>3</v>
      </c>
      <c r="K905" t="s">
        <v>50</v>
      </c>
      <c r="L905">
        <v>0</v>
      </c>
      <c r="M905">
        <v>0</v>
      </c>
      <c r="N905">
        <v>0</v>
      </c>
      <c r="O905" s="1">
        <v>90000000</v>
      </c>
      <c r="P905">
        <v>0</v>
      </c>
      <c r="Q905">
        <v>0</v>
      </c>
      <c r="R905" s="1">
        <v>90000000</v>
      </c>
      <c r="S905" s="1">
        <v>90000000</v>
      </c>
      <c r="T905">
        <v>0</v>
      </c>
      <c r="U905">
        <v>0</v>
      </c>
      <c r="V905">
        <v>0</v>
      </c>
      <c r="W905">
        <v>0</v>
      </c>
    </row>
    <row r="906" spans="1:23" x14ac:dyDescent="0.35">
      <c r="A906">
        <v>41</v>
      </c>
      <c r="B906" t="s">
        <v>880</v>
      </c>
      <c r="C906">
        <v>4102</v>
      </c>
      <c r="D906" t="s">
        <v>897</v>
      </c>
      <c r="E906">
        <v>4102038</v>
      </c>
      <c r="F906" t="s">
        <v>901</v>
      </c>
      <c r="G906" t="s">
        <v>159</v>
      </c>
      <c r="H906" t="s">
        <v>1</v>
      </c>
      <c r="I906" t="s">
        <v>2</v>
      </c>
      <c r="J906" t="s">
        <v>3</v>
      </c>
      <c r="K906" t="s">
        <v>160</v>
      </c>
      <c r="L906">
        <v>0</v>
      </c>
      <c r="M906">
        <v>0</v>
      </c>
      <c r="N906">
        <v>0</v>
      </c>
      <c r="O906" s="1">
        <v>90000000</v>
      </c>
      <c r="P906">
        <v>0</v>
      </c>
      <c r="Q906">
        <v>0</v>
      </c>
      <c r="R906" s="1">
        <v>90000000</v>
      </c>
      <c r="S906" s="1">
        <v>90000000</v>
      </c>
      <c r="T906">
        <v>0</v>
      </c>
      <c r="U906">
        <v>0</v>
      </c>
      <c r="V906">
        <v>0</v>
      </c>
      <c r="W906">
        <v>0</v>
      </c>
    </row>
    <row r="907" spans="1:23" x14ac:dyDescent="0.35">
      <c r="A907">
        <v>41</v>
      </c>
      <c r="B907" t="s">
        <v>880</v>
      </c>
      <c r="C907">
        <v>4102</v>
      </c>
      <c r="D907" t="s">
        <v>897</v>
      </c>
      <c r="E907">
        <v>4102038</v>
      </c>
      <c r="F907" t="s">
        <v>901</v>
      </c>
      <c r="G907" t="s">
        <v>161</v>
      </c>
      <c r="H907" t="s">
        <v>1</v>
      </c>
      <c r="I907" t="s">
        <v>2</v>
      </c>
      <c r="J907" t="s">
        <v>3</v>
      </c>
      <c r="K907" t="s">
        <v>162</v>
      </c>
      <c r="L907">
        <v>0</v>
      </c>
      <c r="M907">
        <v>0</v>
      </c>
      <c r="N907">
        <v>0</v>
      </c>
      <c r="O907" s="1">
        <v>90000000</v>
      </c>
      <c r="P907">
        <v>0</v>
      </c>
      <c r="Q907">
        <v>0</v>
      </c>
      <c r="R907" s="1">
        <v>90000000</v>
      </c>
      <c r="S907" s="1">
        <v>90000000</v>
      </c>
      <c r="T907">
        <v>0</v>
      </c>
      <c r="U907">
        <v>0</v>
      </c>
      <c r="V907">
        <v>0</v>
      </c>
      <c r="W907">
        <v>0</v>
      </c>
    </row>
    <row r="908" spans="1:23" x14ac:dyDescent="0.35">
      <c r="A908">
        <v>41</v>
      </c>
      <c r="B908" t="s">
        <v>880</v>
      </c>
      <c r="C908">
        <v>4102</v>
      </c>
      <c r="D908" t="s">
        <v>897</v>
      </c>
      <c r="E908">
        <v>4102038</v>
      </c>
      <c r="F908" t="s">
        <v>901</v>
      </c>
      <c r="G908" t="s">
        <v>163</v>
      </c>
      <c r="H908" t="s">
        <v>1</v>
      </c>
      <c r="I908" t="s">
        <v>2</v>
      </c>
      <c r="J908" t="s">
        <v>3</v>
      </c>
      <c r="K908" t="s">
        <v>164</v>
      </c>
      <c r="L908">
        <v>0</v>
      </c>
      <c r="M908">
        <v>0</v>
      </c>
      <c r="N908">
        <v>0</v>
      </c>
      <c r="O908" s="1">
        <v>90000000</v>
      </c>
      <c r="P908">
        <v>0</v>
      </c>
      <c r="Q908">
        <v>0</v>
      </c>
      <c r="R908" s="1">
        <v>90000000</v>
      </c>
      <c r="S908" s="1">
        <v>90000000</v>
      </c>
      <c r="T908">
        <v>0</v>
      </c>
      <c r="U908">
        <v>0</v>
      </c>
      <c r="V908">
        <v>0</v>
      </c>
      <c r="W908">
        <v>0</v>
      </c>
    </row>
    <row r="909" spans="1:23" x14ac:dyDescent="0.35">
      <c r="A909">
        <v>41</v>
      </c>
      <c r="B909" t="s">
        <v>880</v>
      </c>
      <c r="C909">
        <v>4102</v>
      </c>
      <c r="D909" t="s">
        <v>897</v>
      </c>
      <c r="E909">
        <v>4102038</v>
      </c>
      <c r="F909" t="s">
        <v>901</v>
      </c>
      <c r="G909" t="s">
        <v>222</v>
      </c>
      <c r="H909" t="s">
        <v>1</v>
      </c>
      <c r="I909" t="s">
        <v>2</v>
      </c>
      <c r="J909" t="s">
        <v>3</v>
      </c>
      <c r="K909" t="s">
        <v>223</v>
      </c>
      <c r="L909">
        <v>0</v>
      </c>
      <c r="M909">
        <v>0</v>
      </c>
      <c r="N909">
        <v>0</v>
      </c>
      <c r="O909" s="1">
        <v>90000000</v>
      </c>
      <c r="P909">
        <v>0</v>
      </c>
      <c r="Q909">
        <v>0</v>
      </c>
      <c r="R909" s="1">
        <v>90000000</v>
      </c>
      <c r="S909" s="1">
        <v>90000000</v>
      </c>
      <c r="T909">
        <v>0</v>
      </c>
      <c r="U909">
        <v>0</v>
      </c>
      <c r="V909">
        <v>0</v>
      </c>
      <c r="W909">
        <v>0</v>
      </c>
    </row>
    <row r="910" spans="1:23" x14ac:dyDescent="0.35">
      <c r="A910">
        <v>41</v>
      </c>
      <c r="B910" t="s">
        <v>880</v>
      </c>
      <c r="C910">
        <v>4102</v>
      </c>
      <c r="D910" t="s">
        <v>897</v>
      </c>
      <c r="E910">
        <v>4102038</v>
      </c>
      <c r="F910" t="s">
        <v>901</v>
      </c>
      <c r="G910" t="s">
        <v>902</v>
      </c>
      <c r="H910">
        <v>32</v>
      </c>
      <c r="I910" t="s">
        <v>62</v>
      </c>
      <c r="J910">
        <v>601</v>
      </c>
      <c r="K910" t="s">
        <v>903</v>
      </c>
      <c r="L910">
        <v>0</v>
      </c>
      <c r="M910">
        <v>0</v>
      </c>
      <c r="N910">
        <v>0</v>
      </c>
      <c r="O910" s="1">
        <v>90000000</v>
      </c>
      <c r="P910">
        <v>0</v>
      </c>
      <c r="Q910">
        <v>0</v>
      </c>
      <c r="R910" s="1">
        <v>90000000</v>
      </c>
      <c r="S910" s="1">
        <v>90000000</v>
      </c>
      <c r="T910">
        <v>0</v>
      </c>
      <c r="U910">
        <v>0</v>
      </c>
      <c r="V910">
        <v>0</v>
      </c>
      <c r="W910">
        <v>0</v>
      </c>
    </row>
    <row r="911" spans="1:23" x14ac:dyDescent="0.35">
      <c r="A911">
        <v>41</v>
      </c>
      <c r="B911" t="s">
        <v>880</v>
      </c>
      <c r="C911">
        <v>4102</v>
      </c>
      <c r="D911" t="s">
        <v>897</v>
      </c>
      <c r="E911">
        <v>4102046</v>
      </c>
      <c r="F911" t="s">
        <v>904</v>
      </c>
      <c r="G911">
        <v>2</v>
      </c>
      <c r="H911" t="s">
        <v>1</v>
      </c>
      <c r="I911" t="s">
        <v>2</v>
      </c>
      <c r="J911" t="s">
        <v>3</v>
      </c>
      <c r="K911" t="s">
        <v>48</v>
      </c>
      <c r="L911">
        <v>0</v>
      </c>
      <c r="M911">
        <v>0</v>
      </c>
      <c r="N911">
        <v>0</v>
      </c>
      <c r="O911" s="1">
        <v>50000000</v>
      </c>
      <c r="P911">
        <v>0</v>
      </c>
      <c r="Q911">
        <v>0</v>
      </c>
      <c r="R911" s="1">
        <v>50000000</v>
      </c>
      <c r="S911" s="1">
        <v>50000000</v>
      </c>
      <c r="T911" s="1">
        <v>50000000</v>
      </c>
      <c r="U911" s="1">
        <v>25000000</v>
      </c>
      <c r="V911" s="1">
        <v>25000000</v>
      </c>
      <c r="W911">
        <v>0</v>
      </c>
    </row>
    <row r="912" spans="1:23" x14ac:dyDescent="0.35">
      <c r="A912">
        <v>41</v>
      </c>
      <c r="B912" t="s">
        <v>880</v>
      </c>
      <c r="C912">
        <v>4102</v>
      </c>
      <c r="D912" t="s">
        <v>897</v>
      </c>
      <c r="E912">
        <v>4102046</v>
      </c>
      <c r="F912" t="s">
        <v>904</v>
      </c>
      <c r="G912" t="s">
        <v>49</v>
      </c>
      <c r="H912" t="s">
        <v>1</v>
      </c>
      <c r="I912" t="s">
        <v>2</v>
      </c>
      <c r="J912" t="s">
        <v>3</v>
      </c>
      <c r="K912" t="s">
        <v>50</v>
      </c>
      <c r="L912">
        <v>0</v>
      </c>
      <c r="M912">
        <v>0</v>
      </c>
      <c r="N912">
        <v>0</v>
      </c>
      <c r="O912" s="1">
        <v>50000000</v>
      </c>
      <c r="P912">
        <v>0</v>
      </c>
      <c r="Q912">
        <v>0</v>
      </c>
      <c r="R912" s="1">
        <v>50000000</v>
      </c>
      <c r="S912" s="1">
        <v>50000000</v>
      </c>
      <c r="T912" s="1">
        <v>50000000</v>
      </c>
      <c r="U912" s="1">
        <v>25000000</v>
      </c>
      <c r="V912" s="1">
        <v>25000000</v>
      </c>
      <c r="W912">
        <v>0</v>
      </c>
    </row>
    <row r="913" spans="1:23" x14ac:dyDescent="0.35">
      <c r="A913">
        <v>41</v>
      </c>
      <c r="B913" t="s">
        <v>880</v>
      </c>
      <c r="C913">
        <v>4102</v>
      </c>
      <c r="D913" t="s">
        <v>897</v>
      </c>
      <c r="E913">
        <v>4102046</v>
      </c>
      <c r="F913" t="s">
        <v>904</v>
      </c>
      <c r="G913" t="s">
        <v>159</v>
      </c>
      <c r="H913" t="s">
        <v>1</v>
      </c>
      <c r="I913" t="s">
        <v>2</v>
      </c>
      <c r="J913" t="s">
        <v>3</v>
      </c>
      <c r="K913" t="s">
        <v>160</v>
      </c>
      <c r="L913">
        <v>0</v>
      </c>
      <c r="M913">
        <v>0</v>
      </c>
      <c r="N913">
        <v>0</v>
      </c>
      <c r="O913" s="1">
        <v>50000000</v>
      </c>
      <c r="P913">
        <v>0</v>
      </c>
      <c r="Q913">
        <v>0</v>
      </c>
      <c r="R913" s="1">
        <v>50000000</v>
      </c>
      <c r="S913" s="1">
        <v>50000000</v>
      </c>
      <c r="T913" s="1">
        <v>50000000</v>
      </c>
      <c r="U913" s="1">
        <v>25000000</v>
      </c>
      <c r="V913" s="1">
        <v>25000000</v>
      </c>
      <c r="W913">
        <v>0</v>
      </c>
    </row>
    <row r="914" spans="1:23" x14ac:dyDescent="0.35">
      <c r="A914">
        <v>41</v>
      </c>
      <c r="B914" t="s">
        <v>880</v>
      </c>
      <c r="C914">
        <v>4102</v>
      </c>
      <c r="D914" t="s">
        <v>897</v>
      </c>
      <c r="E914">
        <v>4102046</v>
      </c>
      <c r="F914" t="s">
        <v>904</v>
      </c>
      <c r="G914" t="s">
        <v>161</v>
      </c>
      <c r="H914" t="s">
        <v>1</v>
      </c>
      <c r="I914" t="s">
        <v>2</v>
      </c>
      <c r="J914" t="s">
        <v>3</v>
      </c>
      <c r="K914" t="s">
        <v>162</v>
      </c>
      <c r="L914">
        <v>0</v>
      </c>
      <c r="M914">
        <v>0</v>
      </c>
      <c r="N914">
        <v>0</v>
      </c>
      <c r="O914" s="1">
        <v>50000000</v>
      </c>
      <c r="P914">
        <v>0</v>
      </c>
      <c r="Q914">
        <v>0</v>
      </c>
      <c r="R914" s="1">
        <v>50000000</v>
      </c>
      <c r="S914" s="1">
        <v>50000000</v>
      </c>
      <c r="T914" s="1">
        <v>50000000</v>
      </c>
      <c r="U914" s="1">
        <v>25000000</v>
      </c>
      <c r="V914" s="1">
        <v>25000000</v>
      </c>
      <c r="W914">
        <v>0</v>
      </c>
    </row>
    <row r="915" spans="1:23" x14ac:dyDescent="0.35">
      <c r="A915">
        <v>41</v>
      </c>
      <c r="B915" t="s">
        <v>880</v>
      </c>
      <c r="C915">
        <v>4102</v>
      </c>
      <c r="D915" t="s">
        <v>897</v>
      </c>
      <c r="E915">
        <v>4102046</v>
      </c>
      <c r="F915" t="s">
        <v>904</v>
      </c>
      <c r="G915" t="s">
        <v>163</v>
      </c>
      <c r="H915" t="s">
        <v>1</v>
      </c>
      <c r="I915" t="s">
        <v>2</v>
      </c>
      <c r="J915" t="s">
        <v>3</v>
      </c>
      <c r="K915" t="s">
        <v>164</v>
      </c>
      <c r="L915">
        <v>0</v>
      </c>
      <c r="M915">
        <v>0</v>
      </c>
      <c r="N915">
        <v>0</v>
      </c>
      <c r="O915" s="1">
        <v>50000000</v>
      </c>
      <c r="P915">
        <v>0</v>
      </c>
      <c r="Q915">
        <v>0</v>
      </c>
      <c r="R915" s="1">
        <v>50000000</v>
      </c>
      <c r="S915" s="1">
        <v>50000000</v>
      </c>
      <c r="T915" s="1">
        <v>50000000</v>
      </c>
      <c r="U915" s="1">
        <v>25000000</v>
      </c>
      <c r="V915" s="1">
        <v>25000000</v>
      </c>
      <c r="W915">
        <v>0</v>
      </c>
    </row>
    <row r="916" spans="1:23" x14ac:dyDescent="0.35">
      <c r="A916">
        <v>41</v>
      </c>
      <c r="B916" t="s">
        <v>880</v>
      </c>
      <c r="C916">
        <v>4102</v>
      </c>
      <c r="D916" t="s">
        <v>897</v>
      </c>
      <c r="E916">
        <v>4102046</v>
      </c>
      <c r="F916" t="s">
        <v>904</v>
      </c>
      <c r="G916" t="s">
        <v>222</v>
      </c>
      <c r="H916" t="s">
        <v>1</v>
      </c>
      <c r="I916" t="s">
        <v>2</v>
      </c>
      <c r="J916" t="s">
        <v>3</v>
      </c>
      <c r="K916" t="s">
        <v>223</v>
      </c>
      <c r="L916">
        <v>0</v>
      </c>
      <c r="M916">
        <v>0</v>
      </c>
      <c r="N916">
        <v>0</v>
      </c>
      <c r="O916" s="1">
        <v>50000000</v>
      </c>
      <c r="P916">
        <v>0</v>
      </c>
      <c r="Q916">
        <v>0</v>
      </c>
      <c r="R916" s="1">
        <v>50000000</v>
      </c>
      <c r="S916" s="1">
        <v>50000000</v>
      </c>
      <c r="T916" s="1">
        <v>50000000</v>
      </c>
      <c r="U916" s="1">
        <v>25000000</v>
      </c>
      <c r="V916" s="1">
        <v>25000000</v>
      </c>
      <c r="W916">
        <v>0</v>
      </c>
    </row>
    <row r="917" spans="1:23" x14ac:dyDescent="0.35">
      <c r="A917">
        <v>41</v>
      </c>
      <c r="B917" t="s">
        <v>880</v>
      </c>
      <c r="C917">
        <v>4102</v>
      </c>
      <c r="D917" t="s">
        <v>897</v>
      </c>
      <c r="E917">
        <v>4102046</v>
      </c>
      <c r="F917" t="s">
        <v>904</v>
      </c>
      <c r="G917" t="s">
        <v>905</v>
      </c>
      <c r="H917">
        <v>32</v>
      </c>
      <c r="I917" t="s">
        <v>62</v>
      </c>
      <c r="J917">
        <v>590</v>
      </c>
      <c r="K917" t="s">
        <v>906</v>
      </c>
      <c r="L917">
        <v>0</v>
      </c>
      <c r="M917">
        <v>0</v>
      </c>
      <c r="N917">
        <v>0</v>
      </c>
      <c r="O917" s="1">
        <v>50000000</v>
      </c>
      <c r="P917">
        <v>0</v>
      </c>
      <c r="Q917">
        <v>0</v>
      </c>
      <c r="R917" s="1">
        <v>50000000</v>
      </c>
      <c r="S917" s="1">
        <v>50000000</v>
      </c>
      <c r="T917" s="1">
        <v>50000000</v>
      </c>
      <c r="U917" s="1">
        <v>25000000</v>
      </c>
      <c r="V917" s="1">
        <v>25000000</v>
      </c>
      <c r="W917">
        <v>0</v>
      </c>
    </row>
    <row r="918" spans="1:23" x14ac:dyDescent="0.35">
      <c r="A918">
        <v>41</v>
      </c>
      <c r="B918" t="s">
        <v>880</v>
      </c>
      <c r="C918">
        <v>4102</v>
      </c>
      <c r="D918" t="s">
        <v>897</v>
      </c>
      <c r="E918">
        <v>4102047</v>
      </c>
      <c r="F918" t="s">
        <v>907</v>
      </c>
      <c r="G918">
        <v>2</v>
      </c>
      <c r="H918" t="s">
        <v>1</v>
      </c>
      <c r="I918" t="s">
        <v>2</v>
      </c>
      <c r="J918" t="s">
        <v>3</v>
      </c>
      <c r="K918" t="s">
        <v>48</v>
      </c>
      <c r="L918" s="1">
        <v>95000000</v>
      </c>
      <c r="M918" s="1">
        <v>3286.3</v>
      </c>
      <c r="N918">
        <v>0</v>
      </c>
      <c r="O918">
        <v>0</v>
      </c>
      <c r="P918">
        <v>0</v>
      </c>
      <c r="Q918">
        <v>0</v>
      </c>
      <c r="R918" s="1">
        <v>95003286.299999997</v>
      </c>
      <c r="S918" s="1">
        <v>55000000</v>
      </c>
      <c r="T918">
        <v>0</v>
      </c>
      <c r="U918">
        <v>0</v>
      </c>
      <c r="V918">
        <v>0</v>
      </c>
      <c r="W918" s="1">
        <v>40003286.299999997</v>
      </c>
    </row>
    <row r="919" spans="1:23" x14ac:dyDescent="0.35">
      <c r="A919">
        <v>41</v>
      </c>
      <c r="B919" t="s">
        <v>880</v>
      </c>
      <c r="C919">
        <v>4102</v>
      </c>
      <c r="D919" t="s">
        <v>897</v>
      </c>
      <c r="E919">
        <v>4102047</v>
      </c>
      <c r="F919" t="s">
        <v>907</v>
      </c>
      <c r="G919" t="s">
        <v>49</v>
      </c>
      <c r="H919" t="s">
        <v>1</v>
      </c>
      <c r="I919" t="s">
        <v>2</v>
      </c>
      <c r="J919" t="s">
        <v>3</v>
      </c>
      <c r="K919" t="s">
        <v>50</v>
      </c>
      <c r="L919" s="1">
        <v>95000000</v>
      </c>
      <c r="M919" s="1">
        <v>3286.3</v>
      </c>
      <c r="N919">
        <v>0</v>
      </c>
      <c r="O919">
        <v>0</v>
      </c>
      <c r="P919">
        <v>0</v>
      </c>
      <c r="Q919">
        <v>0</v>
      </c>
      <c r="R919" s="1">
        <v>95003286.299999997</v>
      </c>
      <c r="S919" s="1">
        <v>55000000</v>
      </c>
      <c r="T919">
        <v>0</v>
      </c>
      <c r="U919">
        <v>0</v>
      </c>
      <c r="V919">
        <v>0</v>
      </c>
      <c r="W919" s="1">
        <v>40003286.299999997</v>
      </c>
    </row>
    <row r="920" spans="1:23" x14ac:dyDescent="0.35">
      <c r="A920">
        <v>41</v>
      </c>
      <c r="B920" t="s">
        <v>880</v>
      </c>
      <c r="C920">
        <v>4102</v>
      </c>
      <c r="D920" t="s">
        <v>897</v>
      </c>
      <c r="E920">
        <v>4102047</v>
      </c>
      <c r="F920" t="s">
        <v>907</v>
      </c>
      <c r="G920" t="s">
        <v>159</v>
      </c>
      <c r="H920" t="s">
        <v>1</v>
      </c>
      <c r="I920" t="s">
        <v>2</v>
      </c>
      <c r="J920" t="s">
        <v>3</v>
      </c>
      <c r="K920" t="s">
        <v>160</v>
      </c>
      <c r="L920" s="1">
        <v>95000000</v>
      </c>
      <c r="M920" s="1">
        <v>3286.3</v>
      </c>
      <c r="N920">
        <v>0</v>
      </c>
      <c r="O920">
        <v>0</v>
      </c>
      <c r="P920">
        <v>0</v>
      </c>
      <c r="Q920">
        <v>0</v>
      </c>
      <c r="R920" s="1">
        <v>95003286.299999997</v>
      </c>
      <c r="S920" s="1">
        <v>55000000</v>
      </c>
      <c r="T920">
        <v>0</v>
      </c>
      <c r="U920">
        <v>0</v>
      </c>
      <c r="V920">
        <v>0</v>
      </c>
      <c r="W920" s="1">
        <v>40003286.299999997</v>
      </c>
    </row>
    <row r="921" spans="1:23" x14ac:dyDescent="0.35">
      <c r="A921">
        <v>41</v>
      </c>
      <c r="B921" t="s">
        <v>880</v>
      </c>
      <c r="C921">
        <v>4102</v>
      </c>
      <c r="D921" t="s">
        <v>897</v>
      </c>
      <c r="E921">
        <v>4102047</v>
      </c>
      <c r="F921" t="s">
        <v>907</v>
      </c>
      <c r="G921" t="s">
        <v>161</v>
      </c>
      <c r="H921" t="s">
        <v>1</v>
      </c>
      <c r="I921" t="s">
        <v>2</v>
      </c>
      <c r="J921" t="s">
        <v>3</v>
      </c>
      <c r="K921" t="s">
        <v>162</v>
      </c>
      <c r="L921" s="1">
        <v>95000000</v>
      </c>
      <c r="M921" s="1">
        <v>3286.3</v>
      </c>
      <c r="N921">
        <v>0</v>
      </c>
      <c r="O921">
        <v>0</v>
      </c>
      <c r="P921">
        <v>0</v>
      </c>
      <c r="Q921">
        <v>0</v>
      </c>
      <c r="R921" s="1">
        <v>95003286.299999997</v>
      </c>
      <c r="S921" s="1">
        <v>55000000</v>
      </c>
      <c r="T921">
        <v>0</v>
      </c>
      <c r="U921">
        <v>0</v>
      </c>
      <c r="V921">
        <v>0</v>
      </c>
      <c r="W921" s="1">
        <v>40003286.299999997</v>
      </c>
    </row>
    <row r="922" spans="1:23" x14ac:dyDescent="0.35">
      <c r="A922">
        <v>41</v>
      </c>
      <c r="B922" t="s">
        <v>880</v>
      </c>
      <c r="C922">
        <v>4102</v>
      </c>
      <c r="D922" t="s">
        <v>897</v>
      </c>
      <c r="E922">
        <v>4102047</v>
      </c>
      <c r="F922" t="s">
        <v>907</v>
      </c>
      <c r="G922" t="s">
        <v>163</v>
      </c>
      <c r="H922" t="s">
        <v>1</v>
      </c>
      <c r="I922" t="s">
        <v>2</v>
      </c>
      <c r="J922" t="s">
        <v>3</v>
      </c>
      <c r="K922" t="s">
        <v>164</v>
      </c>
      <c r="L922" s="1">
        <v>95000000</v>
      </c>
      <c r="M922" s="1">
        <v>3286.3</v>
      </c>
      <c r="N922">
        <v>0</v>
      </c>
      <c r="O922">
        <v>0</v>
      </c>
      <c r="P922">
        <v>0</v>
      </c>
      <c r="Q922">
        <v>0</v>
      </c>
      <c r="R922" s="1">
        <v>95003286.299999997</v>
      </c>
      <c r="S922" s="1">
        <v>55000000</v>
      </c>
      <c r="T922">
        <v>0</v>
      </c>
      <c r="U922">
        <v>0</v>
      </c>
      <c r="V922">
        <v>0</v>
      </c>
      <c r="W922" s="1">
        <v>40003286.299999997</v>
      </c>
    </row>
    <row r="923" spans="1:23" x14ac:dyDescent="0.35">
      <c r="A923">
        <v>41</v>
      </c>
      <c r="B923" t="s">
        <v>880</v>
      </c>
      <c r="C923">
        <v>4102</v>
      </c>
      <c r="D923" t="s">
        <v>897</v>
      </c>
      <c r="E923">
        <v>4102047</v>
      </c>
      <c r="F923" t="s">
        <v>907</v>
      </c>
      <c r="G923" t="s">
        <v>222</v>
      </c>
      <c r="H923" t="s">
        <v>1</v>
      </c>
      <c r="I923" t="s">
        <v>2</v>
      </c>
      <c r="J923" t="s">
        <v>3</v>
      </c>
      <c r="K923" t="s">
        <v>223</v>
      </c>
      <c r="L923" s="1">
        <v>95000000</v>
      </c>
      <c r="M923" s="1">
        <v>3286.3</v>
      </c>
      <c r="N923">
        <v>0</v>
      </c>
      <c r="O923">
        <v>0</v>
      </c>
      <c r="P923">
        <v>0</v>
      </c>
      <c r="Q923">
        <v>0</v>
      </c>
      <c r="R923" s="1">
        <v>95003286.299999997</v>
      </c>
      <c r="S923" s="1">
        <v>55000000</v>
      </c>
      <c r="T923">
        <v>0</v>
      </c>
      <c r="U923">
        <v>0</v>
      </c>
      <c r="V923">
        <v>0</v>
      </c>
      <c r="W923" s="1">
        <v>40003286.299999997</v>
      </c>
    </row>
    <row r="924" spans="1:23" x14ac:dyDescent="0.35">
      <c r="A924">
        <v>41</v>
      </c>
      <c r="B924" t="s">
        <v>880</v>
      </c>
      <c r="C924">
        <v>4102</v>
      </c>
      <c r="D924" t="s">
        <v>897</v>
      </c>
      <c r="E924">
        <v>4102047</v>
      </c>
      <c r="F924" t="s">
        <v>907</v>
      </c>
      <c r="G924" t="s">
        <v>908</v>
      </c>
      <c r="H924">
        <v>336</v>
      </c>
      <c r="I924" t="s">
        <v>909</v>
      </c>
      <c r="J924">
        <v>536</v>
      </c>
      <c r="K924" t="s">
        <v>910</v>
      </c>
      <c r="L924">
        <v>0</v>
      </c>
      <c r="M924" s="1">
        <v>3286.3</v>
      </c>
      <c r="N924">
        <v>0</v>
      </c>
      <c r="O924">
        <v>0</v>
      </c>
      <c r="P924">
        <v>0</v>
      </c>
      <c r="Q924">
        <v>0</v>
      </c>
      <c r="R924" s="1">
        <v>3286.3</v>
      </c>
      <c r="S924">
        <v>0</v>
      </c>
      <c r="T924">
        <v>0</v>
      </c>
      <c r="U924">
        <v>0</v>
      </c>
      <c r="V924">
        <v>0</v>
      </c>
      <c r="W924" s="1">
        <v>3286.3</v>
      </c>
    </row>
    <row r="925" spans="1:23" x14ac:dyDescent="0.35">
      <c r="A925">
        <v>41</v>
      </c>
      <c r="B925" t="s">
        <v>880</v>
      </c>
      <c r="C925">
        <v>4102</v>
      </c>
      <c r="D925" t="s">
        <v>897</v>
      </c>
      <c r="E925">
        <v>4102047</v>
      </c>
      <c r="F925" t="s">
        <v>907</v>
      </c>
      <c r="G925" t="s">
        <v>911</v>
      </c>
      <c r="H925">
        <v>1</v>
      </c>
      <c r="I925" t="s">
        <v>225</v>
      </c>
      <c r="J925">
        <v>446</v>
      </c>
      <c r="K925" t="s">
        <v>912</v>
      </c>
      <c r="L925" s="1">
        <v>20000000</v>
      </c>
      <c r="M925">
        <v>0</v>
      </c>
      <c r="N925">
        <v>0</v>
      </c>
      <c r="O925">
        <v>0</v>
      </c>
      <c r="P925">
        <v>0</v>
      </c>
      <c r="Q925">
        <v>0</v>
      </c>
      <c r="R925" s="1">
        <v>20000000</v>
      </c>
      <c r="S925" s="1">
        <v>20000000</v>
      </c>
      <c r="T925">
        <v>0</v>
      </c>
      <c r="U925">
        <v>0</v>
      </c>
      <c r="V925">
        <v>0</v>
      </c>
      <c r="W925">
        <v>0</v>
      </c>
    </row>
    <row r="926" spans="1:23" x14ac:dyDescent="0.35">
      <c r="A926">
        <v>41</v>
      </c>
      <c r="B926" t="s">
        <v>880</v>
      </c>
      <c r="C926">
        <v>4102</v>
      </c>
      <c r="D926" t="s">
        <v>897</v>
      </c>
      <c r="E926">
        <v>4102047</v>
      </c>
      <c r="F926" t="s">
        <v>907</v>
      </c>
      <c r="G926" t="s">
        <v>913</v>
      </c>
      <c r="H926">
        <v>1</v>
      </c>
      <c r="I926" t="s">
        <v>225</v>
      </c>
      <c r="J926">
        <v>447</v>
      </c>
      <c r="K926" t="s">
        <v>914</v>
      </c>
      <c r="L926" s="1">
        <v>20000000</v>
      </c>
      <c r="M926">
        <v>0</v>
      </c>
      <c r="N926">
        <v>0</v>
      </c>
      <c r="O926">
        <v>0</v>
      </c>
      <c r="P926">
        <v>0</v>
      </c>
      <c r="Q926">
        <v>0</v>
      </c>
      <c r="R926" s="1">
        <v>20000000</v>
      </c>
      <c r="S926">
        <v>0</v>
      </c>
      <c r="T926">
        <v>0</v>
      </c>
      <c r="U926">
        <v>0</v>
      </c>
      <c r="V926">
        <v>0</v>
      </c>
      <c r="W926" s="1">
        <v>20000000</v>
      </c>
    </row>
    <row r="927" spans="1:23" x14ac:dyDescent="0.35">
      <c r="A927">
        <v>41</v>
      </c>
      <c r="B927" t="s">
        <v>880</v>
      </c>
      <c r="C927">
        <v>4102</v>
      </c>
      <c r="D927" t="s">
        <v>897</v>
      </c>
      <c r="E927">
        <v>4102047</v>
      </c>
      <c r="F927" t="s">
        <v>907</v>
      </c>
      <c r="G927" t="s">
        <v>915</v>
      </c>
      <c r="H927">
        <v>32</v>
      </c>
      <c r="I927" t="s">
        <v>62</v>
      </c>
      <c r="J927">
        <v>448</v>
      </c>
      <c r="K927" t="s">
        <v>912</v>
      </c>
      <c r="L927" s="1">
        <v>35000000</v>
      </c>
      <c r="M927">
        <v>0</v>
      </c>
      <c r="N927">
        <v>0</v>
      </c>
      <c r="O927">
        <v>0</v>
      </c>
      <c r="P927">
        <v>0</v>
      </c>
      <c r="Q927">
        <v>0</v>
      </c>
      <c r="R927" s="1">
        <v>35000000</v>
      </c>
      <c r="S927" s="1">
        <v>35000000</v>
      </c>
      <c r="T927">
        <v>0</v>
      </c>
      <c r="U927">
        <v>0</v>
      </c>
      <c r="V927">
        <v>0</v>
      </c>
      <c r="W927">
        <v>0</v>
      </c>
    </row>
    <row r="928" spans="1:23" x14ac:dyDescent="0.35">
      <c r="A928">
        <v>41</v>
      </c>
      <c r="B928" t="s">
        <v>880</v>
      </c>
      <c r="C928">
        <v>4102</v>
      </c>
      <c r="D928" t="s">
        <v>897</v>
      </c>
      <c r="E928">
        <v>4102047</v>
      </c>
      <c r="F928" t="s">
        <v>907</v>
      </c>
      <c r="G928" t="s">
        <v>916</v>
      </c>
      <c r="H928">
        <v>32</v>
      </c>
      <c r="I928" t="s">
        <v>62</v>
      </c>
      <c r="J928">
        <v>449</v>
      </c>
      <c r="K928" t="s">
        <v>914</v>
      </c>
      <c r="L928" s="1">
        <v>20000000</v>
      </c>
      <c r="M928">
        <v>0</v>
      </c>
      <c r="N928">
        <v>0</v>
      </c>
      <c r="O928">
        <v>0</v>
      </c>
      <c r="P928">
        <v>0</v>
      </c>
      <c r="Q928">
        <v>0</v>
      </c>
      <c r="R928" s="1">
        <v>20000000</v>
      </c>
      <c r="S928">
        <v>0</v>
      </c>
      <c r="T928">
        <v>0</v>
      </c>
      <c r="U928">
        <v>0</v>
      </c>
      <c r="V928">
        <v>0</v>
      </c>
      <c r="W928" s="1">
        <v>20000000</v>
      </c>
    </row>
    <row r="929" spans="1:23" x14ac:dyDescent="0.35">
      <c r="A929">
        <v>41</v>
      </c>
      <c r="B929" t="s">
        <v>880</v>
      </c>
      <c r="C929">
        <v>4103</v>
      </c>
      <c r="D929" t="s">
        <v>917</v>
      </c>
      <c r="E929">
        <v>4103017</v>
      </c>
      <c r="F929" t="s">
        <v>918</v>
      </c>
      <c r="G929">
        <v>2</v>
      </c>
      <c r="H929" t="s">
        <v>1</v>
      </c>
      <c r="I929" t="s">
        <v>2</v>
      </c>
      <c r="J929" t="s">
        <v>3</v>
      </c>
      <c r="K929" t="s">
        <v>48</v>
      </c>
      <c r="L929" s="1">
        <v>200000000</v>
      </c>
      <c r="M929" s="1">
        <v>200000000</v>
      </c>
      <c r="N929">
        <v>0</v>
      </c>
      <c r="O929">
        <v>0</v>
      </c>
      <c r="P929">
        <v>0</v>
      </c>
      <c r="Q929">
        <v>0</v>
      </c>
      <c r="R929" s="1">
        <v>400000000</v>
      </c>
      <c r="S929" s="1">
        <v>400000000</v>
      </c>
      <c r="T929">
        <v>0</v>
      </c>
      <c r="U929">
        <v>0</v>
      </c>
      <c r="V929">
        <v>0</v>
      </c>
      <c r="W929">
        <v>0</v>
      </c>
    </row>
    <row r="930" spans="1:23" x14ac:dyDescent="0.35">
      <c r="A930">
        <v>41</v>
      </c>
      <c r="B930" t="s">
        <v>880</v>
      </c>
      <c r="C930">
        <v>4103</v>
      </c>
      <c r="D930" t="s">
        <v>917</v>
      </c>
      <c r="E930">
        <v>4103017</v>
      </c>
      <c r="F930" t="s">
        <v>918</v>
      </c>
      <c r="G930" t="s">
        <v>49</v>
      </c>
      <c r="H930" t="s">
        <v>1</v>
      </c>
      <c r="I930" t="s">
        <v>2</v>
      </c>
      <c r="J930" t="s">
        <v>3</v>
      </c>
      <c r="K930" t="s">
        <v>50</v>
      </c>
      <c r="L930" s="1">
        <v>200000000</v>
      </c>
      <c r="M930" s="1">
        <v>200000000</v>
      </c>
      <c r="N930">
        <v>0</v>
      </c>
      <c r="O930">
        <v>0</v>
      </c>
      <c r="P930">
        <v>0</v>
      </c>
      <c r="Q930">
        <v>0</v>
      </c>
      <c r="R930" s="1">
        <v>400000000</v>
      </c>
      <c r="S930" s="1">
        <v>400000000</v>
      </c>
      <c r="T930">
        <v>0</v>
      </c>
      <c r="U930">
        <v>0</v>
      </c>
      <c r="V930">
        <v>0</v>
      </c>
      <c r="W930">
        <v>0</v>
      </c>
    </row>
    <row r="931" spans="1:23" x14ac:dyDescent="0.35">
      <c r="A931">
        <v>41</v>
      </c>
      <c r="B931" t="s">
        <v>880</v>
      </c>
      <c r="C931">
        <v>4103</v>
      </c>
      <c r="D931" t="s">
        <v>917</v>
      </c>
      <c r="E931">
        <v>4103017</v>
      </c>
      <c r="F931" t="s">
        <v>918</v>
      </c>
      <c r="G931" t="s">
        <v>159</v>
      </c>
      <c r="H931" t="s">
        <v>1</v>
      </c>
      <c r="I931" t="s">
        <v>2</v>
      </c>
      <c r="J931" t="s">
        <v>3</v>
      </c>
      <c r="K931" t="s">
        <v>160</v>
      </c>
      <c r="L931" s="1">
        <v>200000000</v>
      </c>
      <c r="M931" s="1">
        <v>200000000</v>
      </c>
      <c r="N931">
        <v>0</v>
      </c>
      <c r="O931">
        <v>0</v>
      </c>
      <c r="P931">
        <v>0</v>
      </c>
      <c r="Q931">
        <v>0</v>
      </c>
      <c r="R931" s="1">
        <v>400000000</v>
      </c>
      <c r="S931" s="1">
        <v>400000000</v>
      </c>
      <c r="T931">
        <v>0</v>
      </c>
      <c r="U931">
        <v>0</v>
      </c>
      <c r="V931">
        <v>0</v>
      </c>
      <c r="W931">
        <v>0</v>
      </c>
    </row>
    <row r="932" spans="1:23" x14ac:dyDescent="0.35">
      <c r="A932">
        <v>41</v>
      </c>
      <c r="B932" t="s">
        <v>880</v>
      </c>
      <c r="C932">
        <v>4103</v>
      </c>
      <c r="D932" t="s">
        <v>917</v>
      </c>
      <c r="E932">
        <v>4103017</v>
      </c>
      <c r="F932" t="s">
        <v>918</v>
      </c>
      <c r="G932" t="s">
        <v>161</v>
      </c>
      <c r="H932" t="s">
        <v>1</v>
      </c>
      <c r="I932" t="s">
        <v>2</v>
      </c>
      <c r="J932" t="s">
        <v>3</v>
      </c>
      <c r="K932" t="s">
        <v>162</v>
      </c>
      <c r="L932" s="1">
        <v>200000000</v>
      </c>
      <c r="M932" s="1">
        <v>200000000</v>
      </c>
      <c r="N932">
        <v>0</v>
      </c>
      <c r="O932">
        <v>0</v>
      </c>
      <c r="P932">
        <v>0</v>
      </c>
      <c r="Q932">
        <v>0</v>
      </c>
      <c r="R932" s="1">
        <v>400000000</v>
      </c>
      <c r="S932" s="1">
        <v>400000000</v>
      </c>
      <c r="T932">
        <v>0</v>
      </c>
      <c r="U932">
        <v>0</v>
      </c>
      <c r="V932">
        <v>0</v>
      </c>
      <c r="W932">
        <v>0</v>
      </c>
    </row>
    <row r="933" spans="1:23" x14ac:dyDescent="0.35">
      <c r="A933">
        <v>41</v>
      </c>
      <c r="B933" t="s">
        <v>880</v>
      </c>
      <c r="C933">
        <v>4103</v>
      </c>
      <c r="D933" t="s">
        <v>917</v>
      </c>
      <c r="E933">
        <v>4103017</v>
      </c>
      <c r="F933" t="s">
        <v>918</v>
      </c>
      <c r="G933" t="s">
        <v>163</v>
      </c>
      <c r="H933" t="s">
        <v>1</v>
      </c>
      <c r="I933" t="s">
        <v>2</v>
      </c>
      <c r="J933" t="s">
        <v>3</v>
      </c>
      <c r="K933" t="s">
        <v>164</v>
      </c>
      <c r="L933" s="1">
        <v>200000000</v>
      </c>
      <c r="M933" s="1">
        <v>200000000</v>
      </c>
      <c r="N933">
        <v>0</v>
      </c>
      <c r="O933">
        <v>0</v>
      </c>
      <c r="P933">
        <v>0</v>
      </c>
      <c r="Q933">
        <v>0</v>
      </c>
      <c r="R933" s="1">
        <v>400000000</v>
      </c>
      <c r="S933" s="1">
        <v>400000000</v>
      </c>
      <c r="T933">
        <v>0</v>
      </c>
      <c r="U933">
        <v>0</v>
      </c>
      <c r="V933">
        <v>0</v>
      </c>
      <c r="W933">
        <v>0</v>
      </c>
    </row>
    <row r="934" spans="1:23" x14ac:dyDescent="0.35">
      <c r="A934">
        <v>41</v>
      </c>
      <c r="B934" t="s">
        <v>880</v>
      </c>
      <c r="C934">
        <v>4103</v>
      </c>
      <c r="D934" t="s">
        <v>917</v>
      </c>
      <c r="E934">
        <v>4103017</v>
      </c>
      <c r="F934" t="s">
        <v>918</v>
      </c>
      <c r="G934" t="s">
        <v>222</v>
      </c>
      <c r="H934" t="s">
        <v>1</v>
      </c>
      <c r="I934" t="s">
        <v>2</v>
      </c>
      <c r="J934" t="s">
        <v>3</v>
      </c>
      <c r="K934" t="s">
        <v>223</v>
      </c>
      <c r="L934" s="1">
        <v>200000000</v>
      </c>
      <c r="M934" s="1">
        <v>200000000</v>
      </c>
      <c r="N934">
        <v>0</v>
      </c>
      <c r="O934">
        <v>0</v>
      </c>
      <c r="P934">
        <v>0</v>
      </c>
      <c r="Q934">
        <v>0</v>
      </c>
      <c r="R934" s="1">
        <v>400000000</v>
      </c>
      <c r="S934" s="1">
        <v>400000000</v>
      </c>
      <c r="T934">
        <v>0</v>
      </c>
      <c r="U934">
        <v>0</v>
      </c>
      <c r="V934">
        <v>0</v>
      </c>
      <c r="W934">
        <v>0</v>
      </c>
    </row>
    <row r="935" spans="1:23" x14ac:dyDescent="0.35">
      <c r="A935">
        <v>41</v>
      </c>
      <c r="B935" t="s">
        <v>880</v>
      </c>
      <c r="C935">
        <v>4103</v>
      </c>
      <c r="D935" t="s">
        <v>917</v>
      </c>
      <c r="E935">
        <v>4103017</v>
      </c>
      <c r="F935" t="s">
        <v>918</v>
      </c>
      <c r="G935" t="s">
        <v>919</v>
      </c>
      <c r="H935">
        <v>342</v>
      </c>
      <c r="I935" t="s">
        <v>239</v>
      </c>
      <c r="J935">
        <v>566</v>
      </c>
      <c r="K935" t="s">
        <v>920</v>
      </c>
      <c r="L935">
        <v>0</v>
      </c>
      <c r="M935" s="1">
        <v>200000000</v>
      </c>
      <c r="N935">
        <v>0</v>
      </c>
      <c r="O935">
        <v>0</v>
      </c>
      <c r="P935">
        <v>0</v>
      </c>
      <c r="Q935">
        <v>0</v>
      </c>
      <c r="R935" s="1">
        <v>200000000</v>
      </c>
      <c r="S935" s="1">
        <v>200000000</v>
      </c>
      <c r="T935">
        <v>0</v>
      </c>
      <c r="U935">
        <v>0</v>
      </c>
      <c r="V935">
        <v>0</v>
      </c>
      <c r="W935">
        <v>0</v>
      </c>
    </row>
    <row r="936" spans="1:23" x14ac:dyDescent="0.35">
      <c r="A936">
        <v>41</v>
      </c>
      <c r="B936" t="s">
        <v>880</v>
      </c>
      <c r="C936">
        <v>4103</v>
      </c>
      <c r="D936" t="s">
        <v>917</v>
      </c>
      <c r="E936">
        <v>4103017</v>
      </c>
      <c r="F936" t="s">
        <v>918</v>
      </c>
      <c r="G936" t="s">
        <v>921</v>
      </c>
      <c r="H936">
        <v>32</v>
      </c>
      <c r="I936" t="s">
        <v>62</v>
      </c>
      <c r="J936">
        <v>450</v>
      </c>
      <c r="K936" t="s">
        <v>920</v>
      </c>
      <c r="L936" s="1">
        <v>200000000</v>
      </c>
      <c r="M936">
        <v>0</v>
      </c>
      <c r="N936">
        <v>0</v>
      </c>
      <c r="O936">
        <v>0</v>
      </c>
      <c r="P936">
        <v>0</v>
      </c>
      <c r="Q936">
        <v>0</v>
      </c>
      <c r="R936" s="1">
        <v>200000000</v>
      </c>
      <c r="S936" s="1">
        <v>200000000</v>
      </c>
      <c r="T936">
        <v>0</v>
      </c>
      <c r="U936">
        <v>0</v>
      </c>
      <c r="V936">
        <v>0</v>
      </c>
      <c r="W936">
        <v>0</v>
      </c>
    </row>
    <row r="937" spans="1:23" x14ac:dyDescent="0.35">
      <c r="A937">
        <v>41</v>
      </c>
      <c r="B937" t="s">
        <v>880</v>
      </c>
      <c r="C937">
        <v>4103</v>
      </c>
      <c r="D937" t="s">
        <v>917</v>
      </c>
      <c r="E937">
        <v>4103050</v>
      </c>
      <c r="F937" t="s">
        <v>922</v>
      </c>
      <c r="G937">
        <v>2</v>
      </c>
      <c r="H937" t="s">
        <v>1</v>
      </c>
      <c r="I937" t="s">
        <v>2</v>
      </c>
      <c r="J937" t="s">
        <v>3</v>
      </c>
      <c r="K937" t="s">
        <v>48</v>
      </c>
      <c r="L937" s="1">
        <v>30000000</v>
      </c>
      <c r="M937" s="1">
        <v>90000000</v>
      </c>
      <c r="N937">
        <v>0</v>
      </c>
      <c r="O937">
        <v>0</v>
      </c>
      <c r="P937">
        <v>0</v>
      </c>
      <c r="Q937">
        <v>0</v>
      </c>
      <c r="R937" s="1">
        <v>120000000</v>
      </c>
      <c r="S937" s="1">
        <v>20000000</v>
      </c>
      <c r="T937">
        <v>0</v>
      </c>
      <c r="U937">
        <v>0</v>
      </c>
      <c r="V937">
        <v>0</v>
      </c>
      <c r="W937" s="1">
        <v>100000000</v>
      </c>
    </row>
    <row r="938" spans="1:23" x14ac:dyDescent="0.35">
      <c r="A938">
        <v>41</v>
      </c>
      <c r="B938" t="s">
        <v>880</v>
      </c>
      <c r="C938">
        <v>4103</v>
      </c>
      <c r="D938" t="s">
        <v>917</v>
      </c>
      <c r="E938">
        <v>4103050</v>
      </c>
      <c r="F938" t="s">
        <v>922</v>
      </c>
      <c r="G938" t="s">
        <v>49</v>
      </c>
      <c r="H938" t="s">
        <v>1</v>
      </c>
      <c r="I938" t="s">
        <v>2</v>
      </c>
      <c r="J938" t="s">
        <v>3</v>
      </c>
      <c r="K938" t="s">
        <v>50</v>
      </c>
      <c r="L938" s="1">
        <v>30000000</v>
      </c>
      <c r="M938" s="1">
        <v>90000000</v>
      </c>
      <c r="N938">
        <v>0</v>
      </c>
      <c r="O938">
        <v>0</v>
      </c>
      <c r="P938">
        <v>0</v>
      </c>
      <c r="Q938">
        <v>0</v>
      </c>
      <c r="R938" s="1">
        <v>120000000</v>
      </c>
      <c r="S938" s="1">
        <v>20000000</v>
      </c>
      <c r="T938">
        <v>0</v>
      </c>
      <c r="U938">
        <v>0</v>
      </c>
      <c r="V938">
        <v>0</v>
      </c>
      <c r="W938" s="1">
        <v>100000000</v>
      </c>
    </row>
    <row r="939" spans="1:23" x14ac:dyDescent="0.35">
      <c r="A939">
        <v>41</v>
      </c>
      <c r="B939" t="s">
        <v>880</v>
      </c>
      <c r="C939">
        <v>4103</v>
      </c>
      <c r="D939" t="s">
        <v>917</v>
      </c>
      <c r="E939">
        <v>4103050</v>
      </c>
      <c r="F939" t="s">
        <v>922</v>
      </c>
      <c r="G939" t="s">
        <v>159</v>
      </c>
      <c r="H939" t="s">
        <v>1</v>
      </c>
      <c r="I939" t="s">
        <v>2</v>
      </c>
      <c r="J939" t="s">
        <v>3</v>
      </c>
      <c r="K939" t="s">
        <v>160</v>
      </c>
      <c r="L939" s="1">
        <v>30000000</v>
      </c>
      <c r="M939" s="1">
        <v>90000000</v>
      </c>
      <c r="N939">
        <v>0</v>
      </c>
      <c r="O939">
        <v>0</v>
      </c>
      <c r="P939">
        <v>0</v>
      </c>
      <c r="Q939">
        <v>0</v>
      </c>
      <c r="R939" s="1">
        <v>120000000</v>
      </c>
      <c r="S939" s="1">
        <v>20000000</v>
      </c>
      <c r="T939">
        <v>0</v>
      </c>
      <c r="U939">
        <v>0</v>
      </c>
      <c r="V939">
        <v>0</v>
      </c>
      <c r="W939" s="1">
        <v>100000000</v>
      </c>
    </row>
    <row r="940" spans="1:23" x14ac:dyDescent="0.35">
      <c r="A940">
        <v>41</v>
      </c>
      <c r="B940" t="s">
        <v>880</v>
      </c>
      <c r="C940">
        <v>4103</v>
      </c>
      <c r="D940" t="s">
        <v>917</v>
      </c>
      <c r="E940">
        <v>4103050</v>
      </c>
      <c r="F940" t="s">
        <v>922</v>
      </c>
      <c r="G940" t="s">
        <v>161</v>
      </c>
      <c r="H940" t="s">
        <v>1</v>
      </c>
      <c r="I940" t="s">
        <v>2</v>
      </c>
      <c r="J940" t="s">
        <v>3</v>
      </c>
      <c r="K940" t="s">
        <v>162</v>
      </c>
      <c r="L940" s="1">
        <v>30000000</v>
      </c>
      <c r="M940" s="1">
        <v>90000000</v>
      </c>
      <c r="N940">
        <v>0</v>
      </c>
      <c r="O940">
        <v>0</v>
      </c>
      <c r="P940">
        <v>0</v>
      </c>
      <c r="Q940">
        <v>0</v>
      </c>
      <c r="R940" s="1">
        <v>120000000</v>
      </c>
      <c r="S940" s="1">
        <v>20000000</v>
      </c>
      <c r="T940">
        <v>0</v>
      </c>
      <c r="U940">
        <v>0</v>
      </c>
      <c r="V940">
        <v>0</v>
      </c>
      <c r="W940" s="1">
        <v>100000000</v>
      </c>
    </row>
    <row r="941" spans="1:23" x14ac:dyDescent="0.35">
      <c r="A941">
        <v>41</v>
      </c>
      <c r="B941" t="s">
        <v>880</v>
      </c>
      <c r="C941">
        <v>4103</v>
      </c>
      <c r="D941" t="s">
        <v>917</v>
      </c>
      <c r="E941">
        <v>4103050</v>
      </c>
      <c r="F941" t="s">
        <v>922</v>
      </c>
      <c r="G941" t="s">
        <v>163</v>
      </c>
      <c r="H941" t="s">
        <v>1</v>
      </c>
      <c r="I941" t="s">
        <v>2</v>
      </c>
      <c r="J941" t="s">
        <v>3</v>
      </c>
      <c r="K941" t="s">
        <v>164</v>
      </c>
      <c r="L941" s="1">
        <v>30000000</v>
      </c>
      <c r="M941" s="1">
        <v>90000000</v>
      </c>
      <c r="N941">
        <v>0</v>
      </c>
      <c r="O941">
        <v>0</v>
      </c>
      <c r="P941">
        <v>0</v>
      </c>
      <c r="Q941">
        <v>0</v>
      </c>
      <c r="R941" s="1">
        <v>120000000</v>
      </c>
      <c r="S941" s="1">
        <v>20000000</v>
      </c>
      <c r="T941">
        <v>0</v>
      </c>
      <c r="U941">
        <v>0</v>
      </c>
      <c r="V941">
        <v>0</v>
      </c>
      <c r="W941" s="1">
        <v>100000000</v>
      </c>
    </row>
    <row r="942" spans="1:23" x14ac:dyDescent="0.35">
      <c r="A942">
        <v>41</v>
      </c>
      <c r="B942" t="s">
        <v>880</v>
      </c>
      <c r="C942">
        <v>4103</v>
      </c>
      <c r="D942" t="s">
        <v>917</v>
      </c>
      <c r="E942">
        <v>4103050</v>
      </c>
      <c r="F942" t="s">
        <v>922</v>
      </c>
      <c r="G942" t="s">
        <v>165</v>
      </c>
      <c r="H942" t="s">
        <v>1</v>
      </c>
      <c r="I942" t="s">
        <v>2</v>
      </c>
      <c r="J942" t="s">
        <v>3</v>
      </c>
      <c r="K942" t="s">
        <v>166</v>
      </c>
      <c r="L942" s="1">
        <v>30000000</v>
      </c>
      <c r="M942" s="1">
        <v>90000000</v>
      </c>
      <c r="N942">
        <v>0</v>
      </c>
      <c r="O942">
        <v>0</v>
      </c>
      <c r="P942">
        <v>0</v>
      </c>
      <c r="Q942">
        <v>0</v>
      </c>
      <c r="R942" s="1">
        <v>120000000</v>
      </c>
      <c r="S942" s="1">
        <v>20000000</v>
      </c>
      <c r="T942">
        <v>0</v>
      </c>
      <c r="U942">
        <v>0</v>
      </c>
      <c r="V942">
        <v>0</v>
      </c>
      <c r="W942" s="1">
        <v>100000000</v>
      </c>
    </row>
    <row r="943" spans="1:23" x14ac:dyDescent="0.35">
      <c r="A943">
        <v>41</v>
      </c>
      <c r="B943" t="s">
        <v>880</v>
      </c>
      <c r="C943">
        <v>4103</v>
      </c>
      <c r="D943" t="s">
        <v>917</v>
      </c>
      <c r="E943">
        <v>4103050</v>
      </c>
      <c r="F943" t="s">
        <v>922</v>
      </c>
      <c r="G943" t="s">
        <v>923</v>
      </c>
      <c r="H943">
        <v>32</v>
      </c>
      <c r="I943" t="s">
        <v>62</v>
      </c>
      <c r="J943">
        <v>354</v>
      </c>
      <c r="K943" t="s">
        <v>924</v>
      </c>
      <c r="L943" s="1">
        <v>30000000</v>
      </c>
      <c r="M943">
        <v>0</v>
      </c>
      <c r="N943">
        <v>0</v>
      </c>
      <c r="O943">
        <v>0</v>
      </c>
      <c r="P943">
        <v>0</v>
      </c>
      <c r="Q943">
        <v>0</v>
      </c>
      <c r="R943" s="1">
        <v>30000000</v>
      </c>
      <c r="S943" s="1">
        <v>20000000</v>
      </c>
      <c r="T943">
        <v>0</v>
      </c>
      <c r="U943">
        <v>0</v>
      </c>
      <c r="V943">
        <v>0</v>
      </c>
      <c r="W943" s="1">
        <v>10000000</v>
      </c>
    </row>
    <row r="944" spans="1:23" x14ac:dyDescent="0.35">
      <c r="A944">
        <v>41</v>
      </c>
      <c r="B944" t="s">
        <v>880</v>
      </c>
      <c r="C944">
        <v>4103</v>
      </c>
      <c r="D944" t="s">
        <v>917</v>
      </c>
      <c r="E944">
        <v>4103050</v>
      </c>
      <c r="F944" t="s">
        <v>922</v>
      </c>
      <c r="G944" t="s">
        <v>925</v>
      </c>
      <c r="H944">
        <v>342</v>
      </c>
      <c r="I944" t="s">
        <v>239</v>
      </c>
      <c r="J944">
        <v>586</v>
      </c>
      <c r="K944" t="s">
        <v>924</v>
      </c>
      <c r="L944">
        <v>0</v>
      </c>
      <c r="M944" s="1">
        <v>90000000</v>
      </c>
      <c r="N944">
        <v>0</v>
      </c>
      <c r="O944">
        <v>0</v>
      </c>
      <c r="P944">
        <v>0</v>
      </c>
      <c r="Q944">
        <v>0</v>
      </c>
      <c r="R944" s="1">
        <v>90000000</v>
      </c>
      <c r="S944">
        <v>0</v>
      </c>
      <c r="T944">
        <v>0</v>
      </c>
      <c r="U944">
        <v>0</v>
      </c>
      <c r="V944">
        <v>0</v>
      </c>
      <c r="W944" s="1">
        <v>90000000</v>
      </c>
    </row>
    <row r="945" spans="1:23" x14ac:dyDescent="0.35">
      <c r="A945">
        <v>41</v>
      </c>
      <c r="B945" t="s">
        <v>880</v>
      </c>
      <c r="C945">
        <v>4104</v>
      </c>
      <c r="D945" t="s">
        <v>926</v>
      </c>
      <c r="E945">
        <v>4104008</v>
      </c>
      <c r="F945" t="s">
        <v>927</v>
      </c>
      <c r="G945">
        <v>2</v>
      </c>
      <c r="H945" t="s">
        <v>1</v>
      </c>
      <c r="I945" t="s">
        <v>2</v>
      </c>
      <c r="J945" t="s">
        <v>3</v>
      </c>
      <c r="K945" t="s">
        <v>48</v>
      </c>
      <c r="L945" s="1">
        <v>1025348895.96</v>
      </c>
      <c r="M945" s="1">
        <v>2044431827.71</v>
      </c>
      <c r="N945">
        <v>0</v>
      </c>
      <c r="O945">
        <v>0</v>
      </c>
      <c r="P945">
        <v>0</v>
      </c>
      <c r="Q945">
        <v>0</v>
      </c>
      <c r="R945" s="1">
        <v>3069780723.6700001</v>
      </c>
      <c r="S945" s="1">
        <v>669499999.99000001</v>
      </c>
      <c r="T945" s="1">
        <v>669472293.99000001</v>
      </c>
      <c r="U945" s="1">
        <v>78297688</v>
      </c>
      <c r="V945" s="1">
        <v>78297688</v>
      </c>
      <c r="W945" s="1">
        <v>2400280723.6799998</v>
      </c>
    </row>
    <row r="946" spans="1:23" x14ac:dyDescent="0.35">
      <c r="A946">
        <v>41</v>
      </c>
      <c r="B946" t="s">
        <v>880</v>
      </c>
      <c r="C946">
        <v>4104</v>
      </c>
      <c r="D946" t="s">
        <v>926</v>
      </c>
      <c r="E946">
        <v>4104008</v>
      </c>
      <c r="F946" t="s">
        <v>927</v>
      </c>
      <c r="G946" t="s">
        <v>49</v>
      </c>
      <c r="H946" t="s">
        <v>1</v>
      </c>
      <c r="I946" t="s">
        <v>2</v>
      </c>
      <c r="J946" t="s">
        <v>3</v>
      </c>
      <c r="K946" t="s">
        <v>50</v>
      </c>
      <c r="L946" s="1">
        <v>1025348895.96</v>
      </c>
      <c r="M946" s="1">
        <v>2044431827.71</v>
      </c>
      <c r="N946">
        <v>0</v>
      </c>
      <c r="O946">
        <v>0</v>
      </c>
      <c r="P946">
        <v>0</v>
      </c>
      <c r="Q946">
        <v>0</v>
      </c>
      <c r="R946" s="1">
        <v>3069780723.6700001</v>
      </c>
      <c r="S946" s="1">
        <v>669499999.99000001</v>
      </c>
      <c r="T946" s="1">
        <v>669472293.99000001</v>
      </c>
      <c r="U946" s="1">
        <v>78297688</v>
      </c>
      <c r="V946" s="1">
        <v>78297688</v>
      </c>
      <c r="W946" s="1">
        <v>2400280723.6799998</v>
      </c>
    </row>
    <row r="947" spans="1:23" x14ac:dyDescent="0.35">
      <c r="A947">
        <v>41</v>
      </c>
      <c r="B947" t="s">
        <v>880</v>
      </c>
      <c r="C947">
        <v>4104</v>
      </c>
      <c r="D947" t="s">
        <v>926</v>
      </c>
      <c r="E947">
        <v>4104008</v>
      </c>
      <c r="F947" t="s">
        <v>927</v>
      </c>
      <c r="G947" t="s">
        <v>159</v>
      </c>
      <c r="H947" t="s">
        <v>1</v>
      </c>
      <c r="I947" t="s">
        <v>2</v>
      </c>
      <c r="J947" t="s">
        <v>3</v>
      </c>
      <c r="K947" t="s">
        <v>160</v>
      </c>
      <c r="L947" s="1">
        <v>1025348895.96</v>
      </c>
      <c r="M947" s="1">
        <v>2044431827.71</v>
      </c>
      <c r="N947">
        <v>0</v>
      </c>
      <c r="O947">
        <v>0</v>
      </c>
      <c r="P947">
        <v>0</v>
      </c>
      <c r="Q947">
        <v>0</v>
      </c>
      <c r="R947" s="1">
        <v>3069780723.6700001</v>
      </c>
      <c r="S947" s="1">
        <v>669499999.99000001</v>
      </c>
      <c r="T947" s="1">
        <v>669472293.99000001</v>
      </c>
      <c r="U947" s="1">
        <v>78297688</v>
      </c>
      <c r="V947" s="1">
        <v>78297688</v>
      </c>
      <c r="W947" s="1">
        <v>2400280723.6799998</v>
      </c>
    </row>
    <row r="948" spans="1:23" x14ac:dyDescent="0.35">
      <c r="A948">
        <v>41</v>
      </c>
      <c r="B948" t="s">
        <v>880</v>
      </c>
      <c r="C948">
        <v>4104</v>
      </c>
      <c r="D948" t="s">
        <v>926</v>
      </c>
      <c r="E948">
        <v>4104008</v>
      </c>
      <c r="F948" t="s">
        <v>927</v>
      </c>
      <c r="G948" t="s">
        <v>161</v>
      </c>
      <c r="H948" t="s">
        <v>1</v>
      </c>
      <c r="I948" t="s">
        <v>2</v>
      </c>
      <c r="J948" t="s">
        <v>3</v>
      </c>
      <c r="K948" t="s">
        <v>162</v>
      </c>
      <c r="L948" s="1">
        <v>1025348895.96</v>
      </c>
      <c r="M948" s="1">
        <v>2044431827.71</v>
      </c>
      <c r="N948">
        <v>0</v>
      </c>
      <c r="O948">
        <v>0</v>
      </c>
      <c r="P948">
        <v>0</v>
      </c>
      <c r="Q948">
        <v>0</v>
      </c>
      <c r="R948" s="1">
        <v>3069780723.6700001</v>
      </c>
      <c r="S948" s="1">
        <v>669499999.99000001</v>
      </c>
      <c r="T948" s="1">
        <v>669472293.99000001</v>
      </c>
      <c r="U948" s="1">
        <v>78297688</v>
      </c>
      <c r="V948" s="1">
        <v>78297688</v>
      </c>
      <c r="W948" s="1">
        <v>2400280723.6799998</v>
      </c>
    </row>
    <row r="949" spans="1:23" x14ac:dyDescent="0.35">
      <c r="A949">
        <v>41</v>
      </c>
      <c r="B949" t="s">
        <v>880</v>
      </c>
      <c r="C949">
        <v>4104</v>
      </c>
      <c r="D949" t="s">
        <v>926</v>
      </c>
      <c r="E949">
        <v>4104008</v>
      </c>
      <c r="F949" t="s">
        <v>927</v>
      </c>
      <c r="G949" t="s">
        <v>163</v>
      </c>
      <c r="H949" t="s">
        <v>1</v>
      </c>
      <c r="I949" t="s">
        <v>2</v>
      </c>
      <c r="J949" t="s">
        <v>3</v>
      </c>
      <c r="K949" t="s">
        <v>164</v>
      </c>
      <c r="L949" s="1">
        <v>1025348895.96</v>
      </c>
      <c r="M949" s="1">
        <v>2044431827.71</v>
      </c>
      <c r="N949">
        <v>0</v>
      </c>
      <c r="O949">
        <v>0</v>
      </c>
      <c r="P949">
        <v>0</v>
      </c>
      <c r="Q949">
        <v>0</v>
      </c>
      <c r="R949" s="1">
        <v>3069780723.6700001</v>
      </c>
      <c r="S949" s="1">
        <v>669499999.99000001</v>
      </c>
      <c r="T949" s="1">
        <v>669472293.99000001</v>
      </c>
      <c r="U949" s="1">
        <v>78297688</v>
      </c>
      <c r="V949" s="1">
        <v>78297688</v>
      </c>
      <c r="W949" s="1">
        <v>2400280723.6799998</v>
      </c>
    </row>
    <row r="950" spans="1:23" x14ac:dyDescent="0.35">
      <c r="A950">
        <v>41</v>
      </c>
      <c r="B950" t="s">
        <v>880</v>
      </c>
      <c r="C950">
        <v>4104</v>
      </c>
      <c r="D950" t="s">
        <v>926</v>
      </c>
      <c r="E950">
        <v>4104008</v>
      </c>
      <c r="F950" t="s">
        <v>927</v>
      </c>
      <c r="G950" t="s">
        <v>222</v>
      </c>
      <c r="H950" t="s">
        <v>1</v>
      </c>
      <c r="I950" t="s">
        <v>2</v>
      </c>
      <c r="J950" t="s">
        <v>3</v>
      </c>
      <c r="K950" t="s">
        <v>223</v>
      </c>
      <c r="L950" s="1">
        <v>1025348895.96</v>
      </c>
      <c r="M950" s="1">
        <v>2044431827.71</v>
      </c>
      <c r="N950">
        <v>0</v>
      </c>
      <c r="O950">
        <v>0</v>
      </c>
      <c r="P950">
        <v>0</v>
      </c>
      <c r="Q950">
        <v>0</v>
      </c>
      <c r="R950" s="1">
        <v>3069780723.6700001</v>
      </c>
      <c r="S950" s="1">
        <v>669499999.99000001</v>
      </c>
      <c r="T950" s="1">
        <v>669472293.99000001</v>
      </c>
      <c r="U950" s="1">
        <v>78297688</v>
      </c>
      <c r="V950" s="1">
        <v>78297688</v>
      </c>
      <c r="W950" s="1">
        <v>2400280723.6799998</v>
      </c>
    </row>
    <row r="951" spans="1:23" x14ac:dyDescent="0.35">
      <c r="A951">
        <v>41</v>
      </c>
      <c r="B951" t="s">
        <v>880</v>
      </c>
      <c r="C951">
        <v>4104</v>
      </c>
      <c r="D951" t="s">
        <v>926</v>
      </c>
      <c r="E951">
        <v>4104008</v>
      </c>
      <c r="F951" t="s">
        <v>927</v>
      </c>
      <c r="G951" t="s">
        <v>928</v>
      </c>
      <c r="H951">
        <v>611</v>
      </c>
      <c r="I951" t="s">
        <v>929</v>
      </c>
      <c r="J951">
        <v>603</v>
      </c>
      <c r="K951" t="s">
        <v>930</v>
      </c>
      <c r="L951">
        <v>0</v>
      </c>
      <c r="M951" s="1">
        <v>76499999.989999995</v>
      </c>
      <c r="N951">
        <v>0</v>
      </c>
      <c r="O951">
        <v>0</v>
      </c>
      <c r="P951">
        <v>0</v>
      </c>
      <c r="Q951">
        <v>0</v>
      </c>
      <c r="R951" s="1">
        <v>76499999.989999995</v>
      </c>
      <c r="S951" s="1">
        <v>76499999.989999995</v>
      </c>
      <c r="T951" s="1">
        <v>76499999.989999995</v>
      </c>
      <c r="U951">
        <v>0</v>
      </c>
      <c r="V951">
        <v>0</v>
      </c>
      <c r="W951">
        <v>0</v>
      </c>
    </row>
    <row r="952" spans="1:23" x14ac:dyDescent="0.35">
      <c r="A952">
        <v>41</v>
      </c>
      <c r="B952" t="s">
        <v>880</v>
      </c>
      <c r="C952">
        <v>4104</v>
      </c>
      <c r="D952" t="s">
        <v>926</v>
      </c>
      <c r="E952">
        <v>4104008</v>
      </c>
      <c r="F952" t="s">
        <v>927</v>
      </c>
      <c r="G952" t="s">
        <v>931</v>
      </c>
      <c r="H952">
        <v>337</v>
      </c>
      <c r="I952" t="s">
        <v>932</v>
      </c>
      <c r="J952">
        <v>534</v>
      </c>
      <c r="K952" t="s">
        <v>933</v>
      </c>
      <c r="L952">
        <v>0</v>
      </c>
      <c r="M952" s="1">
        <v>1368899862.46</v>
      </c>
      <c r="N952">
        <v>0</v>
      </c>
      <c r="O952">
        <v>0</v>
      </c>
      <c r="P952">
        <v>0</v>
      </c>
      <c r="Q952">
        <v>0</v>
      </c>
      <c r="R952" s="1">
        <v>1368899862.46</v>
      </c>
      <c r="S952">
        <v>0</v>
      </c>
      <c r="T952">
        <v>0</v>
      </c>
      <c r="U952">
        <v>0</v>
      </c>
      <c r="V952">
        <v>0</v>
      </c>
      <c r="W952" s="1">
        <v>1368899862.46</v>
      </c>
    </row>
    <row r="953" spans="1:23" x14ac:dyDescent="0.35">
      <c r="A953">
        <v>41</v>
      </c>
      <c r="B953" t="s">
        <v>880</v>
      </c>
      <c r="C953">
        <v>4104</v>
      </c>
      <c r="D953" t="s">
        <v>926</v>
      </c>
      <c r="E953">
        <v>4104008</v>
      </c>
      <c r="F953" t="s">
        <v>927</v>
      </c>
      <c r="G953" t="s">
        <v>934</v>
      </c>
      <c r="H953">
        <v>337</v>
      </c>
      <c r="I953" t="s">
        <v>932</v>
      </c>
      <c r="J953">
        <v>535</v>
      </c>
      <c r="K953" t="s">
        <v>935</v>
      </c>
      <c r="L953">
        <v>0</v>
      </c>
      <c r="M953" s="1">
        <v>459031965.25999999</v>
      </c>
      <c r="N953">
        <v>0</v>
      </c>
      <c r="O953">
        <v>0</v>
      </c>
      <c r="P953">
        <v>0</v>
      </c>
      <c r="Q953">
        <v>0</v>
      </c>
      <c r="R953" s="1">
        <v>459031965.25999999</v>
      </c>
      <c r="S953">
        <v>0</v>
      </c>
      <c r="T953">
        <v>0</v>
      </c>
      <c r="U953">
        <v>0</v>
      </c>
      <c r="V953">
        <v>0</v>
      </c>
      <c r="W953" s="1">
        <v>459031965.25999999</v>
      </c>
    </row>
    <row r="954" spans="1:23" x14ac:dyDescent="0.35">
      <c r="A954">
        <v>41</v>
      </c>
      <c r="B954" t="s">
        <v>880</v>
      </c>
      <c r="C954">
        <v>4104</v>
      </c>
      <c r="D954" t="s">
        <v>926</v>
      </c>
      <c r="E954">
        <v>4104008</v>
      </c>
      <c r="F954" t="s">
        <v>927</v>
      </c>
      <c r="G954" t="s">
        <v>936</v>
      </c>
      <c r="H954">
        <v>342</v>
      </c>
      <c r="I954" t="s">
        <v>239</v>
      </c>
      <c r="J954">
        <v>584</v>
      </c>
      <c r="K954" t="s">
        <v>937</v>
      </c>
      <c r="L954">
        <v>0</v>
      </c>
      <c r="M954" s="1">
        <v>140000000</v>
      </c>
      <c r="N954">
        <v>0</v>
      </c>
      <c r="O954">
        <v>0</v>
      </c>
      <c r="P954">
        <v>0</v>
      </c>
      <c r="Q954">
        <v>0</v>
      </c>
      <c r="R954" s="1">
        <v>140000000</v>
      </c>
      <c r="S954">
        <v>0</v>
      </c>
      <c r="T954">
        <v>0</v>
      </c>
      <c r="U954">
        <v>0</v>
      </c>
      <c r="V954">
        <v>0</v>
      </c>
      <c r="W954" s="1">
        <v>140000000</v>
      </c>
    </row>
    <row r="955" spans="1:23" x14ac:dyDescent="0.35">
      <c r="A955">
        <v>41</v>
      </c>
      <c r="B955" t="s">
        <v>880</v>
      </c>
      <c r="C955">
        <v>4104</v>
      </c>
      <c r="D955" t="s">
        <v>926</v>
      </c>
      <c r="E955">
        <v>4104008</v>
      </c>
      <c r="F955" t="s">
        <v>927</v>
      </c>
      <c r="G955" t="s">
        <v>938</v>
      </c>
      <c r="H955">
        <v>32</v>
      </c>
      <c r="I955" t="s">
        <v>62</v>
      </c>
      <c r="J955">
        <v>451</v>
      </c>
      <c r="K955" t="s">
        <v>937</v>
      </c>
      <c r="L955" s="1">
        <v>30000000</v>
      </c>
      <c r="M955">
        <v>0</v>
      </c>
      <c r="N955">
        <v>0</v>
      </c>
      <c r="O955">
        <v>0</v>
      </c>
      <c r="P955">
        <v>0</v>
      </c>
      <c r="Q955">
        <v>0</v>
      </c>
      <c r="R955" s="1">
        <v>30000000</v>
      </c>
      <c r="S955">
        <v>0</v>
      </c>
      <c r="T955">
        <v>0</v>
      </c>
      <c r="U955">
        <v>0</v>
      </c>
      <c r="V955">
        <v>0</v>
      </c>
      <c r="W955" s="1">
        <v>30000000</v>
      </c>
    </row>
    <row r="956" spans="1:23" x14ac:dyDescent="0.35">
      <c r="A956">
        <v>41</v>
      </c>
      <c r="B956" t="s">
        <v>880</v>
      </c>
      <c r="C956">
        <v>4104</v>
      </c>
      <c r="D956" t="s">
        <v>926</v>
      </c>
      <c r="E956">
        <v>4104008</v>
      </c>
      <c r="F956" t="s">
        <v>927</v>
      </c>
      <c r="G956" t="s">
        <v>939</v>
      </c>
      <c r="H956">
        <v>201</v>
      </c>
      <c r="I956" t="s">
        <v>940</v>
      </c>
      <c r="J956">
        <v>452</v>
      </c>
      <c r="K956" t="s">
        <v>933</v>
      </c>
      <c r="L956" s="1">
        <v>696744227.16999996</v>
      </c>
      <c r="M956">
        <v>0</v>
      </c>
      <c r="N956">
        <v>0</v>
      </c>
      <c r="O956">
        <v>0</v>
      </c>
      <c r="P956">
        <v>0</v>
      </c>
      <c r="Q956">
        <v>0</v>
      </c>
      <c r="R956" s="1">
        <v>696744227.16999996</v>
      </c>
      <c r="S956" s="1">
        <v>332000000</v>
      </c>
      <c r="T956" s="1">
        <v>331980000</v>
      </c>
      <c r="U956">
        <v>0</v>
      </c>
      <c r="V956">
        <v>0</v>
      </c>
      <c r="W956" s="1">
        <v>364744227.17000002</v>
      </c>
    </row>
    <row r="957" spans="1:23" x14ac:dyDescent="0.35">
      <c r="A957">
        <v>41</v>
      </c>
      <c r="B957" t="s">
        <v>880</v>
      </c>
      <c r="C957">
        <v>4104</v>
      </c>
      <c r="D957" t="s">
        <v>926</v>
      </c>
      <c r="E957">
        <v>4104008</v>
      </c>
      <c r="F957" t="s">
        <v>927</v>
      </c>
      <c r="G957" t="s">
        <v>941</v>
      </c>
      <c r="H957">
        <v>201</v>
      </c>
      <c r="I957" t="s">
        <v>940</v>
      </c>
      <c r="J957">
        <v>453</v>
      </c>
      <c r="K957" t="s">
        <v>935</v>
      </c>
      <c r="L957" s="1">
        <v>298604668.79000002</v>
      </c>
      <c r="M957">
        <v>0</v>
      </c>
      <c r="N957">
        <v>0</v>
      </c>
      <c r="O957">
        <v>0</v>
      </c>
      <c r="P957">
        <v>0</v>
      </c>
      <c r="Q957">
        <v>0</v>
      </c>
      <c r="R957" s="1">
        <v>298604668.79000002</v>
      </c>
      <c r="S957" s="1">
        <v>261000000</v>
      </c>
      <c r="T957" s="1">
        <v>260992294</v>
      </c>
      <c r="U957" s="1">
        <v>78297688</v>
      </c>
      <c r="V957" s="1">
        <v>78297688</v>
      </c>
      <c r="W957" s="1">
        <v>37604668.789999999</v>
      </c>
    </row>
    <row r="958" spans="1:23" x14ac:dyDescent="0.35">
      <c r="A958">
        <v>41</v>
      </c>
      <c r="B958" t="s">
        <v>880</v>
      </c>
      <c r="C958">
        <v>4104</v>
      </c>
      <c r="D958" t="s">
        <v>926</v>
      </c>
      <c r="E958">
        <v>4104020</v>
      </c>
      <c r="F958" t="s">
        <v>942</v>
      </c>
      <c r="G958">
        <v>2</v>
      </c>
      <c r="H958" t="s">
        <v>1</v>
      </c>
      <c r="I958" t="s">
        <v>2</v>
      </c>
      <c r="J958" t="s">
        <v>3</v>
      </c>
      <c r="K958" t="s">
        <v>48</v>
      </c>
      <c r="L958" s="1">
        <v>40000000</v>
      </c>
      <c r="M958">
        <v>0</v>
      </c>
      <c r="N958">
        <v>0</v>
      </c>
      <c r="O958">
        <v>0</v>
      </c>
      <c r="P958">
        <v>0</v>
      </c>
      <c r="Q958">
        <v>0</v>
      </c>
      <c r="R958" s="1">
        <v>40000000</v>
      </c>
      <c r="S958">
        <v>0</v>
      </c>
      <c r="T958">
        <v>0</v>
      </c>
      <c r="U958">
        <v>0</v>
      </c>
      <c r="V958">
        <v>0</v>
      </c>
      <c r="W958" s="1">
        <v>40000000</v>
      </c>
    </row>
    <row r="959" spans="1:23" x14ac:dyDescent="0.35">
      <c r="A959">
        <v>41</v>
      </c>
      <c r="B959" t="s">
        <v>880</v>
      </c>
      <c r="C959">
        <v>4104</v>
      </c>
      <c r="D959" t="s">
        <v>926</v>
      </c>
      <c r="E959">
        <v>4104020</v>
      </c>
      <c r="F959" t="s">
        <v>942</v>
      </c>
      <c r="G959" t="s">
        <v>49</v>
      </c>
      <c r="H959" t="s">
        <v>1</v>
      </c>
      <c r="I959" t="s">
        <v>2</v>
      </c>
      <c r="J959" t="s">
        <v>3</v>
      </c>
      <c r="K959" t="s">
        <v>50</v>
      </c>
      <c r="L959" s="1">
        <v>40000000</v>
      </c>
      <c r="M959">
        <v>0</v>
      </c>
      <c r="N959">
        <v>0</v>
      </c>
      <c r="O959">
        <v>0</v>
      </c>
      <c r="P959">
        <v>0</v>
      </c>
      <c r="Q959">
        <v>0</v>
      </c>
      <c r="R959" s="1">
        <v>40000000</v>
      </c>
      <c r="S959">
        <v>0</v>
      </c>
      <c r="T959">
        <v>0</v>
      </c>
      <c r="U959">
        <v>0</v>
      </c>
      <c r="V959">
        <v>0</v>
      </c>
      <c r="W959" s="1">
        <v>40000000</v>
      </c>
    </row>
    <row r="960" spans="1:23" x14ac:dyDescent="0.35">
      <c r="A960">
        <v>41</v>
      </c>
      <c r="B960" t="s">
        <v>880</v>
      </c>
      <c r="C960">
        <v>4104</v>
      </c>
      <c r="D960" t="s">
        <v>926</v>
      </c>
      <c r="E960">
        <v>4104020</v>
      </c>
      <c r="F960" t="s">
        <v>942</v>
      </c>
      <c r="G960" t="s">
        <v>159</v>
      </c>
      <c r="H960" t="s">
        <v>1</v>
      </c>
      <c r="I960" t="s">
        <v>2</v>
      </c>
      <c r="J960" t="s">
        <v>3</v>
      </c>
      <c r="K960" t="s">
        <v>160</v>
      </c>
      <c r="L960" s="1">
        <v>40000000</v>
      </c>
      <c r="M960">
        <v>0</v>
      </c>
      <c r="N960">
        <v>0</v>
      </c>
      <c r="O960">
        <v>0</v>
      </c>
      <c r="P960">
        <v>0</v>
      </c>
      <c r="Q960">
        <v>0</v>
      </c>
      <c r="R960" s="1">
        <v>40000000</v>
      </c>
      <c r="S960">
        <v>0</v>
      </c>
      <c r="T960">
        <v>0</v>
      </c>
      <c r="U960">
        <v>0</v>
      </c>
      <c r="V960">
        <v>0</v>
      </c>
      <c r="W960" s="1">
        <v>40000000</v>
      </c>
    </row>
    <row r="961" spans="1:23" x14ac:dyDescent="0.35">
      <c r="A961">
        <v>41</v>
      </c>
      <c r="B961" t="s">
        <v>880</v>
      </c>
      <c r="C961">
        <v>4104</v>
      </c>
      <c r="D961" t="s">
        <v>926</v>
      </c>
      <c r="E961">
        <v>4104020</v>
      </c>
      <c r="F961" t="s">
        <v>942</v>
      </c>
      <c r="G961" t="s">
        <v>161</v>
      </c>
      <c r="H961" t="s">
        <v>1</v>
      </c>
      <c r="I961" t="s">
        <v>2</v>
      </c>
      <c r="J961" t="s">
        <v>3</v>
      </c>
      <c r="K961" t="s">
        <v>162</v>
      </c>
      <c r="L961" s="1">
        <v>40000000</v>
      </c>
      <c r="M961">
        <v>0</v>
      </c>
      <c r="N961">
        <v>0</v>
      </c>
      <c r="O961">
        <v>0</v>
      </c>
      <c r="P961">
        <v>0</v>
      </c>
      <c r="Q961">
        <v>0</v>
      </c>
      <c r="R961" s="1">
        <v>40000000</v>
      </c>
      <c r="S961">
        <v>0</v>
      </c>
      <c r="T961">
        <v>0</v>
      </c>
      <c r="U961">
        <v>0</v>
      </c>
      <c r="V961">
        <v>0</v>
      </c>
      <c r="W961" s="1">
        <v>40000000</v>
      </c>
    </row>
    <row r="962" spans="1:23" x14ac:dyDescent="0.35">
      <c r="A962">
        <v>41</v>
      </c>
      <c r="B962" t="s">
        <v>880</v>
      </c>
      <c r="C962">
        <v>4104</v>
      </c>
      <c r="D962" t="s">
        <v>926</v>
      </c>
      <c r="E962">
        <v>4104020</v>
      </c>
      <c r="F962" t="s">
        <v>942</v>
      </c>
      <c r="G962" t="s">
        <v>163</v>
      </c>
      <c r="H962" t="s">
        <v>1</v>
      </c>
      <c r="I962" t="s">
        <v>2</v>
      </c>
      <c r="J962" t="s">
        <v>3</v>
      </c>
      <c r="K962" t="s">
        <v>164</v>
      </c>
      <c r="L962" s="1">
        <v>40000000</v>
      </c>
      <c r="M962">
        <v>0</v>
      </c>
      <c r="N962">
        <v>0</v>
      </c>
      <c r="O962">
        <v>0</v>
      </c>
      <c r="P962">
        <v>0</v>
      </c>
      <c r="Q962">
        <v>0</v>
      </c>
      <c r="R962" s="1">
        <v>40000000</v>
      </c>
      <c r="S962">
        <v>0</v>
      </c>
      <c r="T962">
        <v>0</v>
      </c>
      <c r="U962">
        <v>0</v>
      </c>
      <c r="V962">
        <v>0</v>
      </c>
      <c r="W962" s="1">
        <v>40000000</v>
      </c>
    </row>
    <row r="963" spans="1:23" x14ac:dyDescent="0.35">
      <c r="A963">
        <v>41</v>
      </c>
      <c r="B963" t="s">
        <v>880</v>
      </c>
      <c r="C963">
        <v>4104</v>
      </c>
      <c r="D963" t="s">
        <v>926</v>
      </c>
      <c r="E963">
        <v>4104020</v>
      </c>
      <c r="F963" t="s">
        <v>942</v>
      </c>
      <c r="G963" t="s">
        <v>222</v>
      </c>
      <c r="H963" t="s">
        <v>1</v>
      </c>
      <c r="I963" t="s">
        <v>2</v>
      </c>
      <c r="J963" t="s">
        <v>3</v>
      </c>
      <c r="K963" t="s">
        <v>223</v>
      </c>
      <c r="L963" s="1">
        <v>40000000</v>
      </c>
      <c r="M963">
        <v>0</v>
      </c>
      <c r="N963">
        <v>0</v>
      </c>
      <c r="O963">
        <v>0</v>
      </c>
      <c r="P963">
        <v>0</v>
      </c>
      <c r="Q963">
        <v>0</v>
      </c>
      <c r="R963" s="1">
        <v>40000000</v>
      </c>
      <c r="S963">
        <v>0</v>
      </c>
      <c r="T963">
        <v>0</v>
      </c>
      <c r="U963">
        <v>0</v>
      </c>
      <c r="V963">
        <v>0</v>
      </c>
      <c r="W963" s="1">
        <v>40000000</v>
      </c>
    </row>
    <row r="964" spans="1:23" x14ac:dyDescent="0.35">
      <c r="A964">
        <v>41</v>
      </c>
      <c r="B964" t="s">
        <v>880</v>
      </c>
      <c r="C964">
        <v>4104</v>
      </c>
      <c r="D964" t="s">
        <v>926</v>
      </c>
      <c r="E964">
        <v>4104020</v>
      </c>
      <c r="F964" t="s">
        <v>942</v>
      </c>
      <c r="G964" t="s">
        <v>943</v>
      </c>
      <c r="H964">
        <v>32</v>
      </c>
      <c r="I964" t="s">
        <v>62</v>
      </c>
      <c r="J964">
        <v>454</v>
      </c>
      <c r="K964" t="s">
        <v>944</v>
      </c>
      <c r="L964" s="1">
        <v>40000000</v>
      </c>
      <c r="M964">
        <v>0</v>
      </c>
      <c r="N964">
        <v>0</v>
      </c>
      <c r="O964">
        <v>0</v>
      </c>
      <c r="P964">
        <v>0</v>
      </c>
      <c r="Q964">
        <v>0</v>
      </c>
      <c r="R964" s="1">
        <v>40000000</v>
      </c>
      <c r="S964">
        <v>0</v>
      </c>
      <c r="T964">
        <v>0</v>
      </c>
      <c r="U964">
        <v>0</v>
      </c>
      <c r="V964">
        <v>0</v>
      </c>
      <c r="W964" s="1">
        <v>40000000</v>
      </c>
    </row>
    <row r="965" spans="1:23" x14ac:dyDescent="0.35">
      <c r="A965">
        <v>41</v>
      </c>
      <c r="B965" t="s">
        <v>880</v>
      </c>
      <c r="C965">
        <v>4104</v>
      </c>
      <c r="D965" t="s">
        <v>926</v>
      </c>
      <c r="E965">
        <v>4104027</v>
      </c>
      <c r="F965" t="s">
        <v>945</v>
      </c>
      <c r="G965">
        <v>2</v>
      </c>
      <c r="H965" t="s">
        <v>1</v>
      </c>
      <c r="I965" t="s">
        <v>2</v>
      </c>
      <c r="J965" t="s">
        <v>3</v>
      </c>
      <c r="K965" t="s">
        <v>48</v>
      </c>
      <c r="L965" s="1">
        <v>10000000</v>
      </c>
      <c r="M965">
        <v>0</v>
      </c>
      <c r="N965">
        <v>0</v>
      </c>
      <c r="O965">
        <v>0</v>
      </c>
      <c r="P965">
        <v>0</v>
      </c>
      <c r="Q965">
        <v>0</v>
      </c>
      <c r="R965" s="1">
        <v>10000000</v>
      </c>
      <c r="S965">
        <v>0</v>
      </c>
      <c r="T965">
        <v>0</v>
      </c>
      <c r="U965">
        <v>0</v>
      </c>
      <c r="V965">
        <v>0</v>
      </c>
      <c r="W965" s="1">
        <v>10000000</v>
      </c>
    </row>
    <row r="966" spans="1:23" x14ac:dyDescent="0.35">
      <c r="A966">
        <v>41</v>
      </c>
      <c r="B966" t="s">
        <v>880</v>
      </c>
      <c r="C966">
        <v>4104</v>
      </c>
      <c r="D966" t="s">
        <v>926</v>
      </c>
      <c r="E966">
        <v>4104027</v>
      </c>
      <c r="F966" t="s">
        <v>945</v>
      </c>
      <c r="G966" t="s">
        <v>49</v>
      </c>
      <c r="H966" t="s">
        <v>1</v>
      </c>
      <c r="I966" t="s">
        <v>2</v>
      </c>
      <c r="J966" t="s">
        <v>3</v>
      </c>
      <c r="K966" t="s">
        <v>50</v>
      </c>
      <c r="L966" s="1">
        <v>10000000</v>
      </c>
      <c r="M966">
        <v>0</v>
      </c>
      <c r="N966">
        <v>0</v>
      </c>
      <c r="O966">
        <v>0</v>
      </c>
      <c r="P966">
        <v>0</v>
      </c>
      <c r="Q966">
        <v>0</v>
      </c>
      <c r="R966" s="1">
        <v>10000000</v>
      </c>
      <c r="S966">
        <v>0</v>
      </c>
      <c r="T966">
        <v>0</v>
      </c>
      <c r="U966">
        <v>0</v>
      </c>
      <c r="V966">
        <v>0</v>
      </c>
      <c r="W966" s="1">
        <v>10000000</v>
      </c>
    </row>
    <row r="967" spans="1:23" x14ac:dyDescent="0.35">
      <c r="A967">
        <v>41</v>
      </c>
      <c r="B967" t="s">
        <v>880</v>
      </c>
      <c r="C967">
        <v>4104</v>
      </c>
      <c r="D967" t="s">
        <v>926</v>
      </c>
      <c r="E967">
        <v>4104027</v>
      </c>
      <c r="F967" t="s">
        <v>945</v>
      </c>
      <c r="G967" t="s">
        <v>159</v>
      </c>
      <c r="H967" t="s">
        <v>1</v>
      </c>
      <c r="I967" t="s">
        <v>2</v>
      </c>
      <c r="J967" t="s">
        <v>3</v>
      </c>
      <c r="K967" t="s">
        <v>160</v>
      </c>
      <c r="L967" s="1">
        <v>10000000</v>
      </c>
      <c r="M967">
        <v>0</v>
      </c>
      <c r="N967">
        <v>0</v>
      </c>
      <c r="O967">
        <v>0</v>
      </c>
      <c r="P967">
        <v>0</v>
      </c>
      <c r="Q967">
        <v>0</v>
      </c>
      <c r="R967" s="1">
        <v>10000000</v>
      </c>
      <c r="S967">
        <v>0</v>
      </c>
      <c r="T967">
        <v>0</v>
      </c>
      <c r="U967">
        <v>0</v>
      </c>
      <c r="V967">
        <v>0</v>
      </c>
      <c r="W967" s="1">
        <v>10000000</v>
      </c>
    </row>
    <row r="968" spans="1:23" x14ac:dyDescent="0.35">
      <c r="A968">
        <v>41</v>
      </c>
      <c r="B968" t="s">
        <v>880</v>
      </c>
      <c r="C968">
        <v>4104</v>
      </c>
      <c r="D968" t="s">
        <v>926</v>
      </c>
      <c r="E968">
        <v>4104027</v>
      </c>
      <c r="F968" t="s">
        <v>945</v>
      </c>
      <c r="G968" t="s">
        <v>161</v>
      </c>
      <c r="H968" t="s">
        <v>1</v>
      </c>
      <c r="I968" t="s">
        <v>2</v>
      </c>
      <c r="J968" t="s">
        <v>3</v>
      </c>
      <c r="K968" t="s">
        <v>162</v>
      </c>
      <c r="L968" s="1">
        <v>10000000</v>
      </c>
      <c r="M968">
        <v>0</v>
      </c>
      <c r="N968">
        <v>0</v>
      </c>
      <c r="O968">
        <v>0</v>
      </c>
      <c r="P968">
        <v>0</v>
      </c>
      <c r="Q968">
        <v>0</v>
      </c>
      <c r="R968" s="1">
        <v>10000000</v>
      </c>
      <c r="S968">
        <v>0</v>
      </c>
      <c r="T968">
        <v>0</v>
      </c>
      <c r="U968">
        <v>0</v>
      </c>
      <c r="V968">
        <v>0</v>
      </c>
      <c r="W968" s="1">
        <v>10000000</v>
      </c>
    </row>
    <row r="969" spans="1:23" x14ac:dyDescent="0.35">
      <c r="A969">
        <v>41</v>
      </c>
      <c r="B969" t="s">
        <v>880</v>
      </c>
      <c r="C969">
        <v>4104</v>
      </c>
      <c r="D969" t="s">
        <v>926</v>
      </c>
      <c r="E969">
        <v>4104027</v>
      </c>
      <c r="F969" t="s">
        <v>945</v>
      </c>
      <c r="G969" t="s">
        <v>163</v>
      </c>
      <c r="H969" t="s">
        <v>1</v>
      </c>
      <c r="I969" t="s">
        <v>2</v>
      </c>
      <c r="J969" t="s">
        <v>3</v>
      </c>
      <c r="K969" t="s">
        <v>164</v>
      </c>
      <c r="L969" s="1">
        <v>10000000</v>
      </c>
      <c r="M969">
        <v>0</v>
      </c>
      <c r="N969">
        <v>0</v>
      </c>
      <c r="O969">
        <v>0</v>
      </c>
      <c r="P969">
        <v>0</v>
      </c>
      <c r="Q969">
        <v>0</v>
      </c>
      <c r="R969" s="1">
        <v>10000000</v>
      </c>
      <c r="S969">
        <v>0</v>
      </c>
      <c r="T969">
        <v>0</v>
      </c>
      <c r="U969">
        <v>0</v>
      </c>
      <c r="V969">
        <v>0</v>
      </c>
      <c r="W969" s="1">
        <v>10000000</v>
      </c>
    </row>
    <row r="970" spans="1:23" x14ac:dyDescent="0.35">
      <c r="A970">
        <v>41</v>
      </c>
      <c r="B970" t="s">
        <v>880</v>
      </c>
      <c r="C970">
        <v>4104</v>
      </c>
      <c r="D970" t="s">
        <v>926</v>
      </c>
      <c r="E970">
        <v>4104027</v>
      </c>
      <c r="F970" t="s">
        <v>945</v>
      </c>
      <c r="G970" t="s">
        <v>222</v>
      </c>
      <c r="H970" t="s">
        <v>1</v>
      </c>
      <c r="I970" t="s">
        <v>2</v>
      </c>
      <c r="J970" t="s">
        <v>3</v>
      </c>
      <c r="K970" t="s">
        <v>223</v>
      </c>
      <c r="L970" s="1">
        <v>10000000</v>
      </c>
      <c r="M970">
        <v>0</v>
      </c>
      <c r="N970">
        <v>0</v>
      </c>
      <c r="O970">
        <v>0</v>
      </c>
      <c r="P970">
        <v>0</v>
      </c>
      <c r="Q970">
        <v>0</v>
      </c>
      <c r="R970" s="1">
        <v>10000000</v>
      </c>
      <c r="S970">
        <v>0</v>
      </c>
      <c r="T970">
        <v>0</v>
      </c>
      <c r="U970">
        <v>0</v>
      </c>
      <c r="V970">
        <v>0</v>
      </c>
      <c r="W970" s="1">
        <v>10000000</v>
      </c>
    </row>
    <row r="971" spans="1:23" x14ac:dyDescent="0.35">
      <c r="A971">
        <v>41</v>
      </c>
      <c r="B971" t="s">
        <v>880</v>
      </c>
      <c r="C971">
        <v>4104</v>
      </c>
      <c r="D971" t="s">
        <v>926</v>
      </c>
      <c r="E971">
        <v>4104027</v>
      </c>
      <c r="F971" t="s">
        <v>945</v>
      </c>
      <c r="G971" t="s">
        <v>946</v>
      </c>
      <c r="H971">
        <v>32</v>
      </c>
      <c r="I971" t="s">
        <v>62</v>
      </c>
      <c r="J971">
        <v>455</v>
      </c>
      <c r="K971" t="s">
        <v>947</v>
      </c>
      <c r="L971" s="1">
        <v>10000000</v>
      </c>
      <c r="M971">
        <v>0</v>
      </c>
      <c r="N971">
        <v>0</v>
      </c>
      <c r="O971">
        <v>0</v>
      </c>
      <c r="P971">
        <v>0</v>
      </c>
      <c r="Q971">
        <v>0</v>
      </c>
      <c r="R971" s="1">
        <v>10000000</v>
      </c>
      <c r="S971">
        <v>0</v>
      </c>
      <c r="T971">
        <v>0</v>
      </c>
      <c r="U971">
        <v>0</v>
      </c>
      <c r="V971">
        <v>0</v>
      </c>
      <c r="W971" s="1">
        <v>10000000</v>
      </c>
    </row>
    <row r="972" spans="1:23" x14ac:dyDescent="0.35">
      <c r="A972">
        <v>43</v>
      </c>
      <c r="B972" t="s">
        <v>948</v>
      </c>
      <c r="C972">
        <v>4301</v>
      </c>
      <c r="D972" t="s">
        <v>949</v>
      </c>
      <c r="E972">
        <v>4301001</v>
      </c>
      <c r="F972" t="s">
        <v>950</v>
      </c>
      <c r="G972">
        <v>2</v>
      </c>
      <c r="H972" t="s">
        <v>1</v>
      </c>
      <c r="I972" t="s">
        <v>2</v>
      </c>
      <c r="J972" t="s">
        <v>3</v>
      </c>
      <c r="K972" t="s">
        <v>48</v>
      </c>
      <c r="L972">
        <v>0</v>
      </c>
      <c r="M972" s="1">
        <v>75000000</v>
      </c>
      <c r="N972">
        <v>0</v>
      </c>
      <c r="O972">
        <v>0</v>
      </c>
      <c r="P972">
        <v>0</v>
      </c>
      <c r="Q972">
        <v>0</v>
      </c>
      <c r="R972" s="1">
        <v>75000000</v>
      </c>
      <c r="S972">
        <v>0</v>
      </c>
      <c r="T972">
        <v>0</v>
      </c>
      <c r="U972">
        <v>0</v>
      </c>
      <c r="V972">
        <v>0</v>
      </c>
      <c r="W972" s="1">
        <v>75000000</v>
      </c>
    </row>
    <row r="973" spans="1:23" x14ac:dyDescent="0.35">
      <c r="A973">
        <v>43</v>
      </c>
      <c r="B973" t="s">
        <v>948</v>
      </c>
      <c r="C973">
        <v>4301</v>
      </c>
      <c r="D973" t="s">
        <v>949</v>
      </c>
      <c r="E973">
        <v>4301001</v>
      </c>
      <c r="F973" t="s">
        <v>950</v>
      </c>
      <c r="G973" t="s">
        <v>49</v>
      </c>
      <c r="H973" t="s">
        <v>1</v>
      </c>
      <c r="I973" t="s">
        <v>2</v>
      </c>
      <c r="J973" t="s">
        <v>3</v>
      </c>
      <c r="K973" t="s">
        <v>50</v>
      </c>
      <c r="L973">
        <v>0</v>
      </c>
      <c r="M973" s="1">
        <v>75000000</v>
      </c>
      <c r="N973">
        <v>0</v>
      </c>
      <c r="O973">
        <v>0</v>
      </c>
      <c r="P973">
        <v>0</v>
      </c>
      <c r="Q973">
        <v>0</v>
      </c>
      <c r="R973" s="1">
        <v>75000000</v>
      </c>
      <c r="S973">
        <v>0</v>
      </c>
      <c r="T973">
        <v>0</v>
      </c>
      <c r="U973">
        <v>0</v>
      </c>
      <c r="V973">
        <v>0</v>
      </c>
      <c r="W973" s="1">
        <v>75000000</v>
      </c>
    </row>
    <row r="974" spans="1:23" x14ac:dyDescent="0.35">
      <c r="A974">
        <v>43</v>
      </c>
      <c r="B974" t="s">
        <v>948</v>
      </c>
      <c r="C974">
        <v>4301</v>
      </c>
      <c r="D974" t="s">
        <v>949</v>
      </c>
      <c r="E974">
        <v>4301001</v>
      </c>
      <c r="F974" t="s">
        <v>950</v>
      </c>
      <c r="G974" t="s">
        <v>861</v>
      </c>
      <c r="H974" t="s">
        <v>1</v>
      </c>
      <c r="I974" t="s">
        <v>2</v>
      </c>
      <c r="J974" t="s">
        <v>3</v>
      </c>
      <c r="K974" t="s">
        <v>862</v>
      </c>
      <c r="L974">
        <v>0</v>
      </c>
      <c r="M974" s="1">
        <v>75000000</v>
      </c>
      <c r="N974">
        <v>0</v>
      </c>
      <c r="O974">
        <v>0</v>
      </c>
      <c r="P974">
        <v>0</v>
      </c>
      <c r="Q974">
        <v>0</v>
      </c>
      <c r="R974" s="1">
        <v>75000000</v>
      </c>
      <c r="S974">
        <v>0</v>
      </c>
      <c r="T974">
        <v>0</v>
      </c>
      <c r="U974">
        <v>0</v>
      </c>
      <c r="V974">
        <v>0</v>
      </c>
      <c r="W974" s="1">
        <v>75000000</v>
      </c>
    </row>
    <row r="975" spans="1:23" x14ac:dyDescent="0.35">
      <c r="A975">
        <v>43</v>
      </c>
      <c r="B975" t="s">
        <v>948</v>
      </c>
      <c r="C975">
        <v>4301</v>
      </c>
      <c r="D975" t="s">
        <v>949</v>
      </c>
      <c r="E975">
        <v>4301001</v>
      </c>
      <c r="F975" t="s">
        <v>950</v>
      </c>
      <c r="G975" t="s">
        <v>951</v>
      </c>
      <c r="H975" t="s">
        <v>1</v>
      </c>
      <c r="I975" t="s">
        <v>2</v>
      </c>
      <c r="J975" t="s">
        <v>3</v>
      </c>
      <c r="K975" t="s">
        <v>952</v>
      </c>
      <c r="L975">
        <v>0</v>
      </c>
      <c r="M975" s="1">
        <v>75000000</v>
      </c>
      <c r="N975">
        <v>0</v>
      </c>
      <c r="O975">
        <v>0</v>
      </c>
      <c r="P975">
        <v>0</v>
      </c>
      <c r="Q975">
        <v>0</v>
      </c>
      <c r="R975" s="1">
        <v>75000000</v>
      </c>
      <c r="S975">
        <v>0</v>
      </c>
      <c r="T975">
        <v>0</v>
      </c>
      <c r="U975">
        <v>0</v>
      </c>
      <c r="V975">
        <v>0</v>
      </c>
      <c r="W975" s="1">
        <v>75000000</v>
      </c>
    </row>
    <row r="976" spans="1:23" x14ac:dyDescent="0.35">
      <c r="A976">
        <v>43</v>
      </c>
      <c r="B976" t="s">
        <v>948</v>
      </c>
      <c r="C976">
        <v>4301</v>
      </c>
      <c r="D976" t="s">
        <v>949</v>
      </c>
      <c r="E976">
        <v>4301001</v>
      </c>
      <c r="F976" t="s">
        <v>950</v>
      </c>
      <c r="G976" t="s">
        <v>953</v>
      </c>
      <c r="H976" t="s">
        <v>1</v>
      </c>
      <c r="I976" t="s">
        <v>2</v>
      </c>
      <c r="J976" t="s">
        <v>3</v>
      </c>
      <c r="K976" t="s">
        <v>954</v>
      </c>
      <c r="L976">
        <v>0</v>
      </c>
      <c r="M976" s="1">
        <v>75000000</v>
      </c>
      <c r="N976">
        <v>0</v>
      </c>
      <c r="O976">
        <v>0</v>
      </c>
      <c r="P976">
        <v>0</v>
      </c>
      <c r="Q976">
        <v>0</v>
      </c>
      <c r="R976" s="1">
        <v>75000000</v>
      </c>
      <c r="S976">
        <v>0</v>
      </c>
      <c r="T976">
        <v>0</v>
      </c>
      <c r="U976">
        <v>0</v>
      </c>
      <c r="V976">
        <v>0</v>
      </c>
      <c r="W976" s="1">
        <v>75000000</v>
      </c>
    </row>
    <row r="977" spans="1:23" x14ac:dyDescent="0.35">
      <c r="A977">
        <v>43</v>
      </c>
      <c r="B977" t="s">
        <v>948</v>
      </c>
      <c r="C977">
        <v>4301</v>
      </c>
      <c r="D977" t="s">
        <v>949</v>
      </c>
      <c r="E977">
        <v>4301001</v>
      </c>
      <c r="F977" t="s">
        <v>950</v>
      </c>
      <c r="G977" t="s">
        <v>955</v>
      </c>
      <c r="H977">
        <v>342</v>
      </c>
      <c r="I977" t="s">
        <v>239</v>
      </c>
      <c r="J977">
        <v>570</v>
      </c>
      <c r="K977" t="s">
        <v>956</v>
      </c>
      <c r="L977">
        <v>0</v>
      </c>
      <c r="M977" s="1">
        <v>75000000</v>
      </c>
      <c r="N977">
        <v>0</v>
      </c>
      <c r="O977">
        <v>0</v>
      </c>
      <c r="P977">
        <v>0</v>
      </c>
      <c r="Q977">
        <v>0</v>
      </c>
      <c r="R977" s="1">
        <v>75000000</v>
      </c>
      <c r="S977">
        <v>0</v>
      </c>
      <c r="T977">
        <v>0</v>
      </c>
      <c r="U977">
        <v>0</v>
      </c>
      <c r="V977">
        <v>0</v>
      </c>
      <c r="W977" s="1">
        <v>75000000</v>
      </c>
    </row>
    <row r="978" spans="1:23" x14ac:dyDescent="0.35">
      <c r="A978">
        <v>43</v>
      </c>
      <c r="B978" t="s">
        <v>948</v>
      </c>
      <c r="C978">
        <v>4301</v>
      </c>
      <c r="D978" t="s">
        <v>949</v>
      </c>
      <c r="E978">
        <v>4301004</v>
      </c>
      <c r="F978" t="s">
        <v>957</v>
      </c>
      <c r="G978">
        <v>2</v>
      </c>
      <c r="H978" t="s">
        <v>1</v>
      </c>
      <c r="I978" t="s">
        <v>2</v>
      </c>
      <c r="J978" t="s">
        <v>3</v>
      </c>
      <c r="K978" t="s">
        <v>48</v>
      </c>
      <c r="L978" s="1">
        <v>450000000</v>
      </c>
      <c r="M978" s="1">
        <v>682185990.19000006</v>
      </c>
      <c r="N978">
        <v>0</v>
      </c>
      <c r="O978">
        <v>0</v>
      </c>
      <c r="P978">
        <v>0</v>
      </c>
      <c r="Q978">
        <v>0</v>
      </c>
      <c r="R978" s="1">
        <v>1132185990.1900001</v>
      </c>
      <c r="S978" s="1">
        <v>340800000</v>
      </c>
      <c r="T978" s="1">
        <v>161556294</v>
      </c>
      <c r="U978" s="1">
        <v>161556294</v>
      </c>
      <c r="V978" s="1">
        <v>161556294</v>
      </c>
      <c r="W978" s="1">
        <v>791385990.19000006</v>
      </c>
    </row>
    <row r="979" spans="1:23" x14ac:dyDescent="0.35">
      <c r="A979">
        <v>43</v>
      </c>
      <c r="B979" t="s">
        <v>948</v>
      </c>
      <c r="C979">
        <v>4301</v>
      </c>
      <c r="D979" t="s">
        <v>949</v>
      </c>
      <c r="E979">
        <v>4301004</v>
      </c>
      <c r="F979" t="s">
        <v>957</v>
      </c>
      <c r="G979" t="s">
        <v>49</v>
      </c>
      <c r="H979" t="s">
        <v>1</v>
      </c>
      <c r="I979" t="s">
        <v>2</v>
      </c>
      <c r="J979" t="s">
        <v>3</v>
      </c>
      <c r="K979" t="s">
        <v>50</v>
      </c>
      <c r="L979" s="1">
        <v>450000000</v>
      </c>
      <c r="M979" s="1">
        <v>682185990.19000006</v>
      </c>
      <c r="N979">
        <v>0</v>
      </c>
      <c r="O979">
        <v>0</v>
      </c>
      <c r="P979">
        <v>0</v>
      </c>
      <c r="Q979">
        <v>0</v>
      </c>
      <c r="R979" s="1">
        <v>1132185990.1900001</v>
      </c>
      <c r="S979" s="1">
        <v>340800000</v>
      </c>
      <c r="T979" s="1">
        <v>161556294</v>
      </c>
      <c r="U979" s="1">
        <v>161556294</v>
      </c>
      <c r="V979" s="1">
        <v>161556294</v>
      </c>
      <c r="W979" s="1">
        <v>791385990.19000006</v>
      </c>
    </row>
    <row r="980" spans="1:23" x14ac:dyDescent="0.35">
      <c r="A980">
        <v>43</v>
      </c>
      <c r="B980" t="s">
        <v>948</v>
      </c>
      <c r="C980">
        <v>4301</v>
      </c>
      <c r="D980" t="s">
        <v>949</v>
      </c>
      <c r="E980">
        <v>4301004</v>
      </c>
      <c r="F980" t="s">
        <v>957</v>
      </c>
      <c r="G980" t="s">
        <v>159</v>
      </c>
      <c r="H980" t="s">
        <v>1</v>
      </c>
      <c r="I980" t="s">
        <v>2</v>
      </c>
      <c r="J980" t="s">
        <v>3</v>
      </c>
      <c r="K980" t="s">
        <v>160</v>
      </c>
      <c r="L980" s="1">
        <v>450000000</v>
      </c>
      <c r="M980" s="1">
        <v>682185990.19000006</v>
      </c>
      <c r="N980">
        <v>0</v>
      </c>
      <c r="O980">
        <v>0</v>
      </c>
      <c r="P980">
        <v>0</v>
      </c>
      <c r="Q980">
        <v>0</v>
      </c>
      <c r="R980" s="1">
        <v>1132185990.1900001</v>
      </c>
      <c r="S980" s="1">
        <v>340800000</v>
      </c>
      <c r="T980" s="1">
        <v>161556294</v>
      </c>
      <c r="U980" s="1">
        <v>161556294</v>
      </c>
      <c r="V980" s="1">
        <v>161556294</v>
      </c>
      <c r="W980" s="1">
        <v>791385990.19000006</v>
      </c>
    </row>
    <row r="981" spans="1:23" x14ac:dyDescent="0.35">
      <c r="A981">
        <v>43</v>
      </c>
      <c r="B981" t="s">
        <v>948</v>
      </c>
      <c r="C981">
        <v>4301</v>
      </c>
      <c r="D981" t="s">
        <v>949</v>
      </c>
      <c r="E981">
        <v>4301004</v>
      </c>
      <c r="F981" t="s">
        <v>957</v>
      </c>
      <c r="G981" t="s">
        <v>161</v>
      </c>
      <c r="H981" t="s">
        <v>1</v>
      </c>
      <c r="I981" t="s">
        <v>2</v>
      </c>
      <c r="J981" t="s">
        <v>3</v>
      </c>
      <c r="K981" t="s">
        <v>162</v>
      </c>
      <c r="L981" s="1">
        <v>450000000</v>
      </c>
      <c r="M981" s="1">
        <v>682185990.19000006</v>
      </c>
      <c r="N981">
        <v>0</v>
      </c>
      <c r="O981">
        <v>0</v>
      </c>
      <c r="P981">
        <v>0</v>
      </c>
      <c r="Q981">
        <v>0</v>
      </c>
      <c r="R981" s="1">
        <v>1132185990.1900001</v>
      </c>
      <c r="S981" s="1">
        <v>340800000</v>
      </c>
      <c r="T981" s="1">
        <v>161556294</v>
      </c>
      <c r="U981" s="1">
        <v>161556294</v>
      </c>
      <c r="V981" s="1">
        <v>161556294</v>
      </c>
      <c r="W981" s="1">
        <v>791385990.19000006</v>
      </c>
    </row>
    <row r="982" spans="1:23" x14ac:dyDescent="0.35">
      <c r="A982">
        <v>43</v>
      </c>
      <c r="B982" t="s">
        <v>948</v>
      </c>
      <c r="C982">
        <v>4301</v>
      </c>
      <c r="D982" t="s">
        <v>949</v>
      </c>
      <c r="E982">
        <v>4301004</v>
      </c>
      <c r="F982" t="s">
        <v>957</v>
      </c>
      <c r="G982" t="s">
        <v>163</v>
      </c>
      <c r="H982" t="s">
        <v>1</v>
      </c>
      <c r="I982" t="s">
        <v>2</v>
      </c>
      <c r="J982" t="s">
        <v>3</v>
      </c>
      <c r="K982" t="s">
        <v>164</v>
      </c>
      <c r="L982" s="1">
        <v>450000000</v>
      </c>
      <c r="M982" s="1">
        <v>682185990.19000006</v>
      </c>
      <c r="N982">
        <v>0</v>
      </c>
      <c r="O982">
        <v>0</v>
      </c>
      <c r="P982">
        <v>0</v>
      </c>
      <c r="Q982">
        <v>0</v>
      </c>
      <c r="R982" s="1">
        <v>1132185990.1900001</v>
      </c>
      <c r="S982" s="1">
        <v>340800000</v>
      </c>
      <c r="T982" s="1">
        <v>161556294</v>
      </c>
      <c r="U982" s="1">
        <v>161556294</v>
      </c>
      <c r="V982" s="1">
        <v>161556294</v>
      </c>
      <c r="W982" s="1">
        <v>791385990.19000006</v>
      </c>
    </row>
    <row r="983" spans="1:23" x14ac:dyDescent="0.35">
      <c r="A983">
        <v>43</v>
      </c>
      <c r="B983" t="s">
        <v>948</v>
      </c>
      <c r="C983">
        <v>4301</v>
      </c>
      <c r="D983" t="s">
        <v>949</v>
      </c>
      <c r="E983">
        <v>4301004</v>
      </c>
      <c r="F983" t="s">
        <v>957</v>
      </c>
      <c r="G983" t="s">
        <v>165</v>
      </c>
      <c r="H983" t="s">
        <v>1</v>
      </c>
      <c r="I983" t="s">
        <v>2</v>
      </c>
      <c r="J983" t="s">
        <v>3</v>
      </c>
      <c r="K983" t="s">
        <v>166</v>
      </c>
      <c r="L983" s="1">
        <v>450000000</v>
      </c>
      <c r="M983">
        <v>0</v>
      </c>
      <c r="N983">
        <v>0</v>
      </c>
      <c r="O983">
        <v>0</v>
      </c>
      <c r="P983">
        <v>0</v>
      </c>
      <c r="Q983">
        <v>0</v>
      </c>
      <c r="R983" s="1">
        <v>450000000</v>
      </c>
      <c r="S983" s="1">
        <v>300000000</v>
      </c>
      <c r="T983" s="1">
        <v>161556294</v>
      </c>
      <c r="U983" s="1">
        <v>161556294</v>
      </c>
      <c r="V983" s="1">
        <v>161556294</v>
      </c>
      <c r="W983" s="1">
        <v>150000000</v>
      </c>
    </row>
    <row r="984" spans="1:23" x14ac:dyDescent="0.35">
      <c r="A984">
        <v>43</v>
      </c>
      <c r="B984" t="s">
        <v>948</v>
      </c>
      <c r="C984">
        <v>4301</v>
      </c>
      <c r="D984" t="s">
        <v>949</v>
      </c>
      <c r="E984">
        <v>4301004</v>
      </c>
      <c r="F984" t="s">
        <v>957</v>
      </c>
      <c r="G984" t="s">
        <v>958</v>
      </c>
      <c r="H984">
        <v>1</v>
      </c>
      <c r="I984" t="s">
        <v>225</v>
      </c>
      <c r="J984">
        <v>355</v>
      </c>
      <c r="K984" t="s">
        <v>959</v>
      </c>
      <c r="L984" s="1">
        <v>250000000</v>
      </c>
      <c r="M984">
        <v>0</v>
      </c>
      <c r="N984">
        <v>0</v>
      </c>
      <c r="O984">
        <v>0</v>
      </c>
      <c r="P984">
        <v>0</v>
      </c>
      <c r="Q984">
        <v>0</v>
      </c>
      <c r="R984" s="1">
        <v>250000000</v>
      </c>
      <c r="S984" s="1">
        <v>150000000</v>
      </c>
      <c r="T984" s="1">
        <v>149346949</v>
      </c>
      <c r="U984" s="1">
        <v>149346949</v>
      </c>
      <c r="V984" s="1">
        <v>149346949</v>
      </c>
      <c r="W984" s="1">
        <v>100000000</v>
      </c>
    </row>
    <row r="985" spans="1:23" x14ac:dyDescent="0.35">
      <c r="A985">
        <v>43</v>
      </c>
      <c r="B985" t="s">
        <v>948</v>
      </c>
      <c r="C985">
        <v>4301</v>
      </c>
      <c r="D985" t="s">
        <v>949</v>
      </c>
      <c r="E985">
        <v>4301004</v>
      </c>
      <c r="F985" t="s">
        <v>957</v>
      </c>
      <c r="G985" t="s">
        <v>960</v>
      </c>
      <c r="H985">
        <v>508</v>
      </c>
      <c r="I985" t="s">
        <v>961</v>
      </c>
      <c r="J985">
        <v>356</v>
      </c>
      <c r="K985" t="s">
        <v>959</v>
      </c>
      <c r="L985" s="1">
        <v>200000000</v>
      </c>
      <c r="M985">
        <v>0</v>
      </c>
      <c r="N985">
        <v>0</v>
      </c>
      <c r="O985">
        <v>0</v>
      </c>
      <c r="P985">
        <v>0</v>
      </c>
      <c r="Q985">
        <v>0</v>
      </c>
      <c r="R985" s="1">
        <v>200000000</v>
      </c>
      <c r="S985" s="1">
        <v>150000000</v>
      </c>
      <c r="T985" s="1">
        <v>12209345</v>
      </c>
      <c r="U985" s="1">
        <v>12209345</v>
      </c>
      <c r="V985" s="1">
        <v>12209345</v>
      </c>
      <c r="W985" s="1">
        <v>50000000</v>
      </c>
    </row>
    <row r="986" spans="1:23" x14ac:dyDescent="0.35">
      <c r="A986">
        <v>43</v>
      </c>
      <c r="B986" t="s">
        <v>948</v>
      </c>
      <c r="C986">
        <v>4301</v>
      </c>
      <c r="D986" t="s">
        <v>949</v>
      </c>
      <c r="E986">
        <v>4301004</v>
      </c>
      <c r="F986" t="s">
        <v>957</v>
      </c>
      <c r="G986" t="s">
        <v>222</v>
      </c>
      <c r="H986" t="s">
        <v>1</v>
      </c>
      <c r="I986" t="s">
        <v>2</v>
      </c>
      <c r="J986" t="s">
        <v>3</v>
      </c>
      <c r="K986" t="s">
        <v>223</v>
      </c>
      <c r="L986">
        <v>0</v>
      </c>
      <c r="M986" s="1">
        <v>682185990.19000006</v>
      </c>
      <c r="N986">
        <v>0</v>
      </c>
      <c r="O986">
        <v>0</v>
      </c>
      <c r="P986">
        <v>0</v>
      </c>
      <c r="Q986">
        <v>0</v>
      </c>
      <c r="R986" s="1">
        <v>682185990.19000006</v>
      </c>
      <c r="S986" s="1">
        <v>40800000</v>
      </c>
      <c r="T986">
        <v>0</v>
      </c>
      <c r="U986">
        <v>0</v>
      </c>
      <c r="V986">
        <v>0</v>
      </c>
      <c r="W986" s="1">
        <v>641385990.19000006</v>
      </c>
    </row>
    <row r="987" spans="1:23" x14ac:dyDescent="0.35">
      <c r="A987">
        <v>43</v>
      </c>
      <c r="B987" t="s">
        <v>948</v>
      </c>
      <c r="C987">
        <v>4301</v>
      </c>
      <c r="D987" t="s">
        <v>949</v>
      </c>
      <c r="E987">
        <v>4301004</v>
      </c>
      <c r="F987" t="s">
        <v>957</v>
      </c>
      <c r="G987" t="s">
        <v>962</v>
      </c>
      <c r="H987">
        <v>320</v>
      </c>
      <c r="I987" t="s">
        <v>963</v>
      </c>
      <c r="J987">
        <v>492</v>
      </c>
      <c r="K987" t="s">
        <v>964</v>
      </c>
      <c r="L987">
        <v>0</v>
      </c>
      <c r="M987" s="1">
        <v>682185990.19000006</v>
      </c>
      <c r="N987">
        <v>0</v>
      </c>
      <c r="O987">
        <v>0</v>
      </c>
      <c r="P987">
        <v>0</v>
      </c>
      <c r="Q987">
        <v>0</v>
      </c>
      <c r="R987" s="1">
        <v>682185990.19000006</v>
      </c>
      <c r="S987" s="1">
        <v>40800000</v>
      </c>
      <c r="T987">
        <v>0</v>
      </c>
      <c r="U987">
        <v>0</v>
      </c>
      <c r="V987">
        <v>0</v>
      </c>
      <c r="W987" s="1">
        <v>641385990.19000006</v>
      </c>
    </row>
    <row r="988" spans="1:23" x14ac:dyDescent="0.35">
      <c r="A988">
        <v>43</v>
      </c>
      <c r="B988" t="s">
        <v>948</v>
      </c>
      <c r="C988">
        <v>4301</v>
      </c>
      <c r="D988" t="s">
        <v>949</v>
      </c>
      <c r="E988">
        <v>4301007</v>
      </c>
      <c r="F988" t="s">
        <v>965</v>
      </c>
      <c r="G988">
        <v>2</v>
      </c>
      <c r="H988" t="s">
        <v>1</v>
      </c>
      <c r="I988" t="s">
        <v>2</v>
      </c>
      <c r="J988" t="s">
        <v>3</v>
      </c>
      <c r="K988" t="s">
        <v>48</v>
      </c>
      <c r="L988" s="1">
        <v>550000000</v>
      </c>
      <c r="M988" s="1">
        <v>120541514</v>
      </c>
      <c r="N988">
        <v>0</v>
      </c>
      <c r="O988">
        <v>0</v>
      </c>
      <c r="P988">
        <v>0</v>
      </c>
      <c r="Q988">
        <v>0</v>
      </c>
      <c r="R988" s="1">
        <v>670541514</v>
      </c>
      <c r="S988" s="1">
        <v>319800000</v>
      </c>
      <c r="T988">
        <v>0</v>
      </c>
      <c r="U988">
        <v>0</v>
      </c>
      <c r="V988">
        <v>0</v>
      </c>
      <c r="W988" s="1">
        <v>350741514</v>
      </c>
    </row>
    <row r="989" spans="1:23" x14ac:dyDescent="0.35">
      <c r="A989">
        <v>43</v>
      </c>
      <c r="B989" t="s">
        <v>948</v>
      </c>
      <c r="C989">
        <v>4301</v>
      </c>
      <c r="D989" t="s">
        <v>949</v>
      </c>
      <c r="E989">
        <v>4301007</v>
      </c>
      <c r="F989" t="s">
        <v>965</v>
      </c>
      <c r="G989" t="s">
        <v>49</v>
      </c>
      <c r="H989" t="s">
        <v>1</v>
      </c>
      <c r="I989" t="s">
        <v>2</v>
      </c>
      <c r="J989" t="s">
        <v>3</v>
      </c>
      <c r="K989" t="s">
        <v>50</v>
      </c>
      <c r="L989" s="1">
        <v>550000000</v>
      </c>
      <c r="M989" s="1">
        <v>120541514</v>
      </c>
      <c r="N989">
        <v>0</v>
      </c>
      <c r="O989">
        <v>0</v>
      </c>
      <c r="P989">
        <v>0</v>
      </c>
      <c r="Q989">
        <v>0</v>
      </c>
      <c r="R989" s="1">
        <v>670541514</v>
      </c>
      <c r="S989" s="1">
        <v>319800000</v>
      </c>
      <c r="T989">
        <v>0</v>
      </c>
      <c r="U989">
        <v>0</v>
      </c>
      <c r="V989">
        <v>0</v>
      </c>
      <c r="W989" s="1">
        <v>350741514</v>
      </c>
    </row>
    <row r="990" spans="1:23" x14ac:dyDescent="0.35">
      <c r="A990">
        <v>43</v>
      </c>
      <c r="B990" t="s">
        <v>948</v>
      </c>
      <c r="C990">
        <v>4301</v>
      </c>
      <c r="D990" t="s">
        <v>949</v>
      </c>
      <c r="E990">
        <v>4301007</v>
      </c>
      <c r="F990" t="s">
        <v>965</v>
      </c>
      <c r="G990" t="s">
        <v>159</v>
      </c>
      <c r="H990" t="s">
        <v>1</v>
      </c>
      <c r="I990" t="s">
        <v>2</v>
      </c>
      <c r="J990" t="s">
        <v>3</v>
      </c>
      <c r="K990" t="s">
        <v>160</v>
      </c>
      <c r="L990" s="1">
        <v>550000000</v>
      </c>
      <c r="M990" s="1">
        <v>120541514</v>
      </c>
      <c r="N990">
        <v>0</v>
      </c>
      <c r="O990">
        <v>0</v>
      </c>
      <c r="P990">
        <v>0</v>
      </c>
      <c r="Q990">
        <v>0</v>
      </c>
      <c r="R990" s="1">
        <v>670541514</v>
      </c>
      <c r="S990" s="1">
        <v>319800000</v>
      </c>
      <c r="T990">
        <v>0</v>
      </c>
      <c r="U990">
        <v>0</v>
      </c>
      <c r="V990">
        <v>0</v>
      </c>
      <c r="W990" s="1">
        <v>350741514</v>
      </c>
    </row>
    <row r="991" spans="1:23" x14ac:dyDescent="0.35">
      <c r="A991">
        <v>43</v>
      </c>
      <c r="B991" t="s">
        <v>948</v>
      </c>
      <c r="C991">
        <v>4301</v>
      </c>
      <c r="D991" t="s">
        <v>949</v>
      </c>
      <c r="E991">
        <v>4301007</v>
      </c>
      <c r="F991" t="s">
        <v>965</v>
      </c>
      <c r="G991" t="s">
        <v>161</v>
      </c>
      <c r="H991" t="s">
        <v>1</v>
      </c>
      <c r="I991" t="s">
        <v>2</v>
      </c>
      <c r="J991" t="s">
        <v>3</v>
      </c>
      <c r="K991" t="s">
        <v>162</v>
      </c>
      <c r="L991" s="1">
        <v>550000000</v>
      </c>
      <c r="M991" s="1">
        <v>120541514</v>
      </c>
      <c r="N991">
        <v>0</v>
      </c>
      <c r="O991">
        <v>0</v>
      </c>
      <c r="P991">
        <v>0</v>
      </c>
      <c r="Q991">
        <v>0</v>
      </c>
      <c r="R991" s="1">
        <v>670541514</v>
      </c>
      <c r="S991" s="1">
        <v>319800000</v>
      </c>
      <c r="T991">
        <v>0</v>
      </c>
      <c r="U991">
        <v>0</v>
      </c>
      <c r="V991">
        <v>0</v>
      </c>
      <c r="W991" s="1">
        <v>350741514</v>
      </c>
    </row>
    <row r="992" spans="1:23" x14ac:dyDescent="0.35">
      <c r="A992">
        <v>43</v>
      </c>
      <c r="B992" t="s">
        <v>948</v>
      </c>
      <c r="C992">
        <v>4301</v>
      </c>
      <c r="D992" t="s">
        <v>949</v>
      </c>
      <c r="E992">
        <v>4301007</v>
      </c>
      <c r="F992" t="s">
        <v>965</v>
      </c>
      <c r="G992" t="s">
        <v>163</v>
      </c>
      <c r="H992" t="s">
        <v>1</v>
      </c>
      <c r="I992" t="s">
        <v>2</v>
      </c>
      <c r="J992" t="s">
        <v>3</v>
      </c>
      <c r="K992" t="s">
        <v>164</v>
      </c>
      <c r="L992" s="1">
        <v>550000000</v>
      </c>
      <c r="M992" s="1">
        <v>120541514</v>
      </c>
      <c r="N992">
        <v>0</v>
      </c>
      <c r="O992">
        <v>0</v>
      </c>
      <c r="P992">
        <v>0</v>
      </c>
      <c r="Q992">
        <v>0</v>
      </c>
      <c r="R992" s="1">
        <v>670541514</v>
      </c>
      <c r="S992" s="1">
        <v>319800000</v>
      </c>
      <c r="T992">
        <v>0</v>
      </c>
      <c r="U992">
        <v>0</v>
      </c>
      <c r="V992">
        <v>0</v>
      </c>
      <c r="W992" s="1">
        <v>350741514</v>
      </c>
    </row>
    <row r="993" spans="1:23" x14ac:dyDescent="0.35">
      <c r="A993">
        <v>43</v>
      </c>
      <c r="B993" t="s">
        <v>948</v>
      </c>
      <c r="C993">
        <v>4301</v>
      </c>
      <c r="D993" t="s">
        <v>949</v>
      </c>
      <c r="E993">
        <v>4301007</v>
      </c>
      <c r="F993" t="s">
        <v>965</v>
      </c>
      <c r="G993" t="s">
        <v>222</v>
      </c>
      <c r="H993" t="s">
        <v>1</v>
      </c>
      <c r="I993" t="s">
        <v>2</v>
      </c>
      <c r="J993" t="s">
        <v>3</v>
      </c>
      <c r="K993" t="s">
        <v>223</v>
      </c>
      <c r="L993" s="1">
        <v>550000000</v>
      </c>
      <c r="M993" s="1">
        <v>120541514</v>
      </c>
      <c r="N993">
        <v>0</v>
      </c>
      <c r="O993">
        <v>0</v>
      </c>
      <c r="P993">
        <v>0</v>
      </c>
      <c r="Q993">
        <v>0</v>
      </c>
      <c r="R993" s="1">
        <v>670541514</v>
      </c>
      <c r="S993" s="1">
        <v>319800000</v>
      </c>
      <c r="T993">
        <v>0</v>
      </c>
      <c r="U993">
        <v>0</v>
      </c>
      <c r="V993">
        <v>0</v>
      </c>
      <c r="W993" s="1">
        <v>350741514</v>
      </c>
    </row>
    <row r="994" spans="1:23" x14ac:dyDescent="0.35">
      <c r="A994">
        <v>43</v>
      </c>
      <c r="B994" t="s">
        <v>948</v>
      </c>
      <c r="C994">
        <v>4301</v>
      </c>
      <c r="D994" t="s">
        <v>949</v>
      </c>
      <c r="E994">
        <v>4301007</v>
      </c>
      <c r="F994" t="s">
        <v>965</v>
      </c>
      <c r="G994" t="s">
        <v>966</v>
      </c>
      <c r="H994">
        <v>215</v>
      </c>
      <c r="I994" t="s">
        <v>967</v>
      </c>
      <c r="J994">
        <v>456</v>
      </c>
      <c r="K994" t="s">
        <v>968</v>
      </c>
      <c r="L994" s="1">
        <v>550000000</v>
      </c>
      <c r="M994">
        <v>0</v>
      </c>
      <c r="N994">
        <v>0</v>
      </c>
      <c r="O994">
        <v>0</v>
      </c>
      <c r="P994">
        <v>0</v>
      </c>
      <c r="Q994">
        <v>0</v>
      </c>
      <c r="R994" s="1">
        <v>550000000</v>
      </c>
      <c r="S994" s="1">
        <v>205500000</v>
      </c>
      <c r="T994">
        <v>0</v>
      </c>
      <c r="U994">
        <v>0</v>
      </c>
      <c r="V994">
        <v>0</v>
      </c>
      <c r="W994" s="1">
        <v>344500000</v>
      </c>
    </row>
    <row r="995" spans="1:23" x14ac:dyDescent="0.35">
      <c r="A995">
        <v>43</v>
      </c>
      <c r="B995" t="s">
        <v>948</v>
      </c>
      <c r="C995">
        <v>4301</v>
      </c>
      <c r="D995" t="s">
        <v>949</v>
      </c>
      <c r="E995">
        <v>4301007</v>
      </c>
      <c r="F995" t="s">
        <v>965</v>
      </c>
      <c r="G995" t="s">
        <v>969</v>
      </c>
      <c r="H995">
        <v>317</v>
      </c>
      <c r="I995" t="s">
        <v>970</v>
      </c>
      <c r="J995">
        <v>490</v>
      </c>
      <c r="K995" t="s">
        <v>968</v>
      </c>
      <c r="L995">
        <v>0</v>
      </c>
      <c r="M995" s="1">
        <v>120541514</v>
      </c>
      <c r="N995">
        <v>0</v>
      </c>
      <c r="O995">
        <v>0</v>
      </c>
      <c r="P995">
        <v>0</v>
      </c>
      <c r="Q995">
        <v>0</v>
      </c>
      <c r="R995" s="1">
        <v>120541514</v>
      </c>
      <c r="S995" s="1">
        <v>114300000</v>
      </c>
      <c r="T995">
        <v>0</v>
      </c>
      <c r="U995">
        <v>0</v>
      </c>
      <c r="V995">
        <v>0</v>
      </c>
      <c r="W995" s="1">
        <v>6241514</v>
      </c>
    </row>
    <row r="996" spans="1:23" x14ac:dyDescent="0.35">
      <c r="A996">
        <v>43</v>
      </c>
      <c r="B996" t="s">
        <v>948</v>
      </c>
      <c r="C996">
        <v>4301</v>
      </c>
      <c r="D996" t="s">
        <v>949</v>
      </c>
      <c r="E996">
        <v>4301032</v>
      </c>
      <c r="F996" t="s">
        <v>971</v>
      </c>
      <c r="G996">
        <v>2</v>
      </c>
      <c r="H996" t="s">
        <v>1</v>
      </c>
      <c r="I996" t="s">
        <v>2</v>
      </c>
      <c r="J996" t="s">
        <v>3</v>
      </c>
      <c r="K996" t="s">
        <v>48</v>
      </c>
      <c r="L996" s="1">
        <v>45551195.100000001</v>
      </c>
      <c r="M996" s="1">
        <v>75798443.349999994</v>
      </c>
      <c r="N996">
        <v>0</v>
      </c>
      <c r="O996">
        <v>0</v>
      </c>
      <c r="P996">
        <v>0</v>
      </c>
      <c r="Q996">
        <v>0</v>
      </c>
      <c r="R996" s="1">
        <v>121349638.45</v>
      </c>
      <c r="S996">
        <v>0</v>
      </c>
      <c r="T996">
        <v>0</v>
      </c>
      <c r="U996">
        <v>0</v>
      </c>
      <c r="V996">
        <v>0</v>
      </c>
      <c r="W996" s="1">
        <v>121349638.45</v>
      </c>
    </row>
    <row r="997" spans="1:23" x14ac:dyDescent="0.35">
      <c r="A997">
        <v>43</v>
      </c>
      <c r="B997" t="s">
        <v>948</v>
      </c>
      <c r="C997">
        <v>4301</v>
      </c>
      <c r="D997" t="s">
        <v>949</v>
      </c>
      <c r="E997">
        <v>4301032</v>
      </c>
      <c r="F997" t="s">
        <v>971</v>
      </c>
      <c r="G997" t="s">
        <v>49</v>
      </c>
      <c r="H997" t="s">
        <v>1</v>
      </c>
      <c r="I997" t="s">
        <v>2</v>
      </c>
      <c r="J997" t="s">
        <v>3</v>
      </c>
      <c r="K997" t="s">
        <v>50</v>
      </c>
      <c r="L997" s="1">
        <v>45551195.100000001</v>
      </c>
      <c r="M997" s="1">
        <v>75798443.349999994</v>
      </c>
      <c r="N997">
        <v>0</v>
      </c>
      <c r="O997">
        <v>0</v>
      </c>
      <c r="P997">
        <v>0</v>
      </c>
      <c r="Q997">
        <v>0</v>
      </c>
      <c r="R997" s="1">
        <v>121349638.45</v>
      </c>
      <c r="S997">
        <v>0</v>
      </c>
      <c r="T997">
        <v>0</v>
      </c>
      <c r="U997">
        <v>0</v>
      </c>
      <c r="V997">
        <v>0</v>
      </c>
      <c r="W997" s="1">
        <v>121349638.45</v>
      </c>
    </row>
    <row r="998" spans="1:23" x14ac:dyDescent="0.35">
      <c r="A998">
        <v>43</v>
      </c>
      <c r="B998" t="s">
        <v>948</v>
      </c>
      <c r="C998">
        <v>4301</v>
      </c>
      <c r="D998" t="s">
        <v>949</v>
      </c>
      <c r="E998">
        <v>4301032</v>
      </c>
      <c r="F998" t="s">
        <v>971</v>
      </c>
      <c r="G998" t="s">
        <v>159</v>
      </c>
      <c r="H998" t="s">
        <v>1</v>
      </c>
      <c r="I998" t="s">
        <v>2</v>
      </c>
      <c r="J998" t="s">
        <v>3</v>
      </c>
      <c r="K998" t="s">
        <v>160</v>
      </c>
      <c r="L998" s="1">
        <v>45551195.100000001</v>
      </c>
      <c r="M998" s="1">
        <v>75798443.349999994</v>
      </c>
      <c r="N998">
        <v>0</v>
      </c>
      <c r="O998">
        <v>0</v>
      </c>
      <c r="P998">
        <v>0</v>
      </c>
      <c r="Q998">
        <v>0</v>
      </c>
      <c r="R998" s="1">
        <v>121349638.45</v>
      </c>
      <c r="S998">
        <v>0</v>
      </c>
      <c r="T998">
        <v>0</v>
      </c>
      <c r="U998">
        <v>0</v>
      </c>
      <c r="V998">
        <v>0</v>
      </c>
      <c r="W998" s="1">
        <v>121349638.45</v>
      </c>
    </row>
    <row r="999" spans="1:23" x14ac:dyDescent="0.35">
      <c r="A999">
        <v>43</v>
      </c>
      <c r="B999" t="s">
        <v>948</v>
      </c>
      <c r="C999">
        <v>4301</v>
      </c>
      <c r="D999" t="s">
        <v>949</v>
      </c>
      <c r="E999">
        <v>4301032</v>
      </c>
      <c r="F999" t="s">
        <v>971</v>
      </c>
      <c r="G999" t="s">
        <v>161</v>
      </c>
      <c r="H999" t="s">
        <v>1</v>
      </c>
      <c r="I999" t="s">
        <v>2</v>
      </c>
      <c r="J999" t="s">
        <v>3</v>
      </c>
      <c r="K999" t="s">
        <v>162</v>
      </c>
      <c r="L999" s="1">
        <v>45551195.100000001</v>
      </c>
      <c r="M999" s="1">
        <v>75798443.349999994</v>
      </c>
      <c r="N999">
        <v>0</v>
      </c>
      <c r="O999">
        <v>0</v>
      </c>
      <c r="P999">
        <v>0</v>
      </c>
      <c r="Q999">
        <v>0</v>
      </c>
      <c r="R999" s="1">
        <v>121349638.45</v>
      </c>
      <c r="S999">
        <v>0</v>
      </c>
      <c r="T999">
        <v>0</v>
      </c>
      <c r="U999">
        <v>0</v>
      </c>
      <c r="V999">
        <v>0</v>
      </c>
      <c r="W999" s="1">
        <v>121349638.45</v>
      </c>
    </row>
    <row r="1000" spans="1:23" x14ac:dyDescent="0.35">
      <c r="A1000">
        <v>43</v>
      </c>
      <c r="B1000" t="s">
        <v>948</v>
      </c>
      <c r="C1000">
        <v>4301</v>
      </c>
      <c r="D1000" t="s">
        <v>949</v>
      </c>
      <c r="E1000">
        <v>4301032</v>
      </c>
      <c r="F1000" t="s">
        <v>971</v>
      </c>
      <c r="G1000" t="s">
        <v>163</v>
      </c>
      <c r="H1000" t="s">
        <v>1</v>
      </c>
      <c r="I1000" t="s">
        <v>2</v>
      </c>
      <c r="J1000" t="s">
        <v>3</v>
      </c>
      <c r="K1000" t="s">
        <v>164</v>
      </c>
      <c r="L1000" s="1">
        <v>45551195.100000001</v>
      </c>
      <c r="M1000" s="1">
        <v>75798443.349999994</v>
      </c>
      <c r="N1000">
        <v>0</v>
      </c>
      <c r="O1000">
        <v>0</v>
      </c>
      <c r="P1000">
        <v>0</v>
      </c>
      <c r="Q1000">
        <v>0</v>
      </c>
      <c r="R1000" s="1">
        <v>121349638.45</v>
      </c>
      <c r="S1000">
        <v>0</v>
      </c>
      <c r="T1000">
        <v>0</v>
      </c>
      <c r="U1000">
        <v>0</v>
      </c>
      <c r="V1000">
        <v>0</v>
      </c>
      <c r="W1000" s="1">
        <v>121349638.45</v>
      </c>
    </row>
    <row r="1001" spans="1:23" x14ac:dyDescent="0.35">
      <c r="A1001">
        <v>43</v>
      </c>
      <c r="B1001" t="s">
        <v>948</v>
      </c>
      <c r="C1001">
        <v>4301</v>
      </c>
      <c r="D1001" t="s">
        <v>949</v>
      </c>
      <c r="E1001">
        <v>4301032</v>
      </c>
      <c r="F1001" t="s">
        <v>971</v>
      </c>
      <c r="G1001" t="s">
        <v>222</v>
      </c>
      <c r="H1001" t="s">
        <v>1</v>
      </c>
      <c r="I1001" t="s">
        <v>2</v>
      </c>
      <c r="J1001" t="s">
        <v>3</v>
      </c>
      <c r="K1001" t="s">
        <v>223</v>
      </c>
      <c r="L1001" s="1">
        <v>45551195.100000001</v>
      </c>
      <c r="M1001" s="1">
        <v>75798443.349999994</v>
      </c>
      <c r="N1001">
        <v>0</v>
      </c>
      <c r="O1001">
        <v>0</v>
      </c>
      <c r="P1001">
        <v>0</v>
      </c>
      <c r="Q1001">
        <v>0</v>
      </c>
      <c r="R1001" s="1">
        <v>121349638.45</v>
      </c>
      <c r="S1001">
        <v>0</v>
      </c>
      <c r="T1001">
        <v>0</v>
      </c>
      <c r="U1001">
        <v>0</v>
      </c>
      <c r="V1001">
        <v>0</v>
      </c>
      <c r="W1001" s="1">
        <v>121349638.45</v>
      </c>
    </row>
    <row r="1002" spans="1:23" x14ac:dyDescent="0.35">
      <c r="A1002">
        <v>43</v>
      </c>
      <c r="B1002" t="s">
        <v>948</v>
      </c>
      <c r="C1002">
        <v>4301</v>
      </c>
      <c r="D1002" t="s">
        <v>949</v>
      </c>
      <c r="E1002">
        <v>4301032</v>
      </c>
      <c r="F1002" t="s">
        <v>971</v>
      </c>
      <c r="G1002" t="s">
        <v>972</v>
      </c>
      <c r="H1002">
        <v>215</v>
      </c>
      <c r="I1002" t="s">
        <v>967</v>
      </c>
      <c r="J1002">
        <v>457</v>
      </c>
      <c r="K1002" t="s">
        <v>973</v>
      </c>
      <c r="L1002" s="1">
        <v>45551195.100000001</v>
      </c>
      <c r="M1002">
        <v>0</v>
      </c>
      <c r="N1002">
        <v>0</v>
      </c>
      <c r="O1002">
        <v>0</v>
      </c>
      <c r="P1002">
        <v>0</v>
      </c>
      <c r="Q1002">
        <v>0</v>
      </c>
      <c r="R1002" s="1">
        <v>45551195.100000001</v>
      </c>
      <c r="S1002">
        <v>0</v>
      </c>
      <c r="T1002">
        <v>0</v>
      </c>
      <c r="U1002">
        <v>0</v>
      </c>
      <c r="V1002">
        <v>0</v>
      </c>
      <c r="W1002" s="1">
        <v>45551195.100000001</v>
      </c>
    </row>
    <row r="1003" spans="1:23" x14ac:dyDescent="0.35">
      <c r="A1003">
        <v>43</v>
      </c>
      <c r="B1003" t="s">
        <v>948</v>
      </c>
      <c r="C1003">
        <v>4301</v>
      </c>
      <c r="D1003" t="s">
        <v>949</v>
      </c>
      <c r="E1003">
        <v>4301032</v>
      </c>
      <c r="F1003" t="s">
        <v>971</v>
      </c>
      <c r="G1003" t="s">
        <v>974</v>
      </c>
      <c r="H1003">
        <v>320</v>
      </c>
      <c r="I1003" t="s">
        <v>963</v>
      </c>
      <c r="J1003">
        <v>491</v>
      </c>
      <c r="K1003" t="s">
        <v>975</v>
      </c>
      <c r="L1003">
        <v>0</v>
      </c>
      <c r="M1003" s="1">
        <v>75798443.349999994</v>
      </c>
      <c r="N1003">
        <v>0</v>
      </c>
      <c r="O1003">
        <v>0</v>
      </c>
      <c r="P1003">
        <v>0</v>
      </c>
      <c r="Q1003">
        <v>0</v>
      </c>
      <c r="R1003" s="1">
        <v>75798443.349999994</v>
      </c>
      <c r="S1003">
        <v>0</v>
      </c>
      <c r="T1003">
        <v>0</v>
      </c>
      <c r="U1003">
        <v>0</v>
      </c>
      <c r="V1003">
        <v>0</v>
      </c>
      <c r="W1003" s="1">
        <v>75798443.349999994</v>
      </c>
    </row>
    <row r="1004" spans="1:23" x14ac:dyDescent="0.35">
      <c r="A1004">
        <v>43</v>
      </c>
      <c r="B1004" t="s">
        <v>948</v>
      </c>
      <c r="C1004">
        <v>4301</v>
      </c>
      <c r="D1004" t="s">
        <v>949</v>
      </c>
      <c r="E1004">
        <v>4301037</v>
      </c>
      <c r="F1004" t="s">
        <v>976</v>
      </c>
      <c r="G1004">
        <v>2</v>
      </c>
      <c r="H1004" t="s">
        <v>1</v>
      </c>
      <c r="I1004" t="s">
        <v>2</v>
      </c>
      <c r="J1004" t="s">
        <v>3</v>
      </c>
      <c r="K1004" t="s">
        <v>48</v>
      </c>
      <c r="L1004" s="1">
        <v>83420313.180000007</v>
      </c>
      <c r="M1004">
        <v>0</v>
      </c>
      <c r="N1004">
        <v>0</v>
      </c>
      <c r="O1004">
        <v>0</v>
      </c>
      <c r="P1004">
        <v>0</v>
      </c>
      <c r="Q1004">
        <v>0</v>
      </c>
      <c r="R1004" s="1">
        <v>83420313.180000007</v>
      </c>
      <c r="S1004">
        <v>0</v>
      </c>
      <c r="T1004">
        <v>0</v>
      </c>
      <c r="U1004">
        <v>0</v>
      </c>
      <c r="V1004">
        <v>0</v>
      </c>
      <c r="W1004" s="1">
        <v>83420313.180000007</v>
      </c>
    </row>
    <row r="1005" spans="1:23" x14ac:dyDescent="0.35">
      <c r="A1005">
        <v>43</v>
      </c>
      <c r="B1005" t="s">
        <v>948</v>
      </c>
      <c r="C1005">
        <v>4301</v>
      </c>
      <c r="D1005" t="s">
        <v>949</v>
      </c>
      <c r="E1005">
        <v>4301037</v>
      </c>
      <c r="F1005" t="s">
        <v>976</v>
      </c>
      <c r="G1005" t="s">
        <v>49</v>
      </c>
      <c r="H1005" t="s">
        <v>1</v>
      </c>
      <c r="I1005" t="s">
        <v>2</v>
      </c>
      <c r="J1005" t="s">
        <v>3</v>
      </c>
      <c r="K1005" t="s">
        <v>50</v>
      </c>
      <c r="L1005" s="1">
        <v>83420313.180000007</v>
      </c>
      <c r="M1005">
        <v>0</v>
      </c>
      <c r="N1005">
        <v>0</v>
      </c>
      <c r="O1005">
        <v>0</v>
      </c>
      <c r="P1005">
        <v>0</v>
      </c>
      <c r="Q1005">
        <v>0</v>
      </c>
      <c r="R1005" s="1">
        <v>83420313.180000007</v>
      </c>
      <c r="S1005">
        <v>0</v>
      </c>
      <c r="T1005">
        <v>0</v>
      </c>
      <c r="U1005">
        <v>0</v>
      </c>
      <c r="V1005">
        <v>0</v>
      </c>
      <c r="W1005" s="1">
        <v>83420313.180000007</v>
      </c>
    </row>
    <row r="1006" spans="1:23" x14ac:dyDescent="0.35">
      <c r="A1006">
        <v>43</v>
      </c>
      <c r="B1006" t="s">
        <v>948</v>
      </c>
      <c r="C1006">
        <v>4301</v>
      </c>
      <c r="D1006" t="s">
        <v>949</v>
      </c>
      <c r="E1006">
        <v>4301037</v>
      </c>
      <c r="F1006" t="s">
        <v>976</v>
      </c>
      <c r="G1006" t="s">
        <v>159</v>
      </c>
      <c r="H1006" t="s">
        <v>1</v>
      </c>
      <c r="I1006" t="s">
        <v>2</v>
      </c>
      <c r="J1006" t="s">
        <v>3</v>
      </c>
      <c r="K1006" t="s">
        <v>160</v>
      </c>
      <c r="L1006" s="1">
        <v>83420313.180000007</v>
      </c>
      <c r="M1006">
        <v>0</v>
      </c>
      <c r="N1006">
        <v>0</v>
      </c>
      <c r="O1006">
        <v>0</v>
      </c>
      <c r="P1006">
        <v>0</v>
      </c>
      <c r="Q1006">
        <v>0</v>
      </c>
      <c r="R1006" s="1">
        <v>83420313.180000007</v>
      </c>
      <c r="S1006">
        <v>0</v>
      </c>
      <c r="T1006">
        <v>0</v>
      </c>
      <c r="U1006">
        <v>0</v>
      </c>
      <c r="V1006">
        <v>0</v>
      </c>
      <c r="W1006" s="1">
        <v>83420313.180000007</v>
      </c>
    </row>
    <row r="1007" spans="1:23" x14ac:dyDescent="0.35">
      <c r="A1007">
        <v>43</v>
      </c>
      <c r="B1007" t="s">
        <v>948</v>
      </c>
      <c r="C1007">
        <v>4301</v>
      </c>
      <c r="D1007" t="s">
        <v>949</v>
      </c>
      <c r="E1007">
        <v>4301037</v>
      </c>
      <c r="F1007" t="s">
        <v>976</v>
      </c>
      <c r="G1007" t="s">
        <v>161</v>
      </c>
      <c r="H1007" t="s">
        <v>1</v>
      </c>
      <c r="I1007" t="s">
        <v>2</v>
      </c>
      <c r="J1007" t="s">
        <v>3</v>
      </c>
      <c r="K1007" t="s">
        <v>162</v>
      </c>
      <c r="L1007" s="1">
        <v>83420313.180000007</v>
      </c>
      <c r="M1007">
        <v>0</v>
      </c>
      <c r="N1007">
        <v>0</v>
      </c>
      <c r="O1007">
        <v>0</v>
      </c>
      <c r="P1007">
        <v>0</v>
      </c>
      <c r="Q1007">
        <v>0</v>
      </c>
      <c r="R1007" s="1">
        <v>83420313.180000007</v>
      </c>
      <c r="S1007">
        <v>0</v>
      </c>
      <c r="T1007">
        <v>0</v>
      </c>
      <c r="U1007">
        <v>0</v>
      </c>
      <c r="V1007">
        <v>0</v>
      </c>
      <c r="W1007" s="1">
        <v>83420313.180000007</v>
      </c>
    </row>
    <row r="1008" spans="1:23" x14ac:dyDescent="0.35">
      <c r="A1008">
        <v>43</v>
      </c>
      <c r="B1008" t="s">
        <v>948</v>
      </c>
      <c r="C1008">
        <v>4301</v>
      </c>
      <c r="D1008" t="s">
        <v>949</v>
      </c>
      <c r="E1008">
        <v>4301037</v>
      </c>
      <c r="F1008" t="s">
        <v>976</v>
      </c>
      <c r="G1008" t="s">
        <v>163</v>
      </c>
      <c r="H1008" t="s">
        <v>1</v>
      </c>
      <c r="I1008" t="s">
        <v>2</v>
      </c>
      <c r="J1008" t="s">
        <v>3</v>
      </c>
      <c r="K1008" t="s">
        <v>164</v>
      </c>
      <c r="L1008" s="1">
        <v>83420313.180000007</v>
      </c>
      <c r="M1008">
        <v>0</v>
      </c>
      <c r="N1008">
        <v>0</v>
      </c>
      <c r="O1008">
        <v>0</v>
      </c>
      <c r="P1008">
        <v>0</v>
      </c>
      <c r="Q1008">
        <v>0</v>
      </c>
      <c r="R1008" s="1">
        <v>83420313.180000007</v>
      </c>
      <c r="S1008">
        <v>0</v>
      </c>
      <c r="T1008">
        <v>0</v>
      </c>
      <c r="U1008">
        <v>0</v>
      </c>
      <c r="V1008">
        <v>0</v>
      </c>
      <c r="W1008" s="1">
        <v>83420313.180000007</v>
      </c>
    </row>
    <row r="1009" spans="1:23" x14ac:dyDescent="0.35">
      <c r="A1009">
        <v>43</v>
      </c>
      <c r="B1009" t="s">
        <v>948</v>
      </c>
      <c r="C1009">
        <v>4301</v>
      </c>
      <c r="D1009" t="s">
        <v>949</v>
      </c>
      <c r="E1009">
        <v>4301037</v>
      </c>
      <c r="F1009" t="s">
        <v>976</v>
      </c>
      <c r="G1009" t="s">
        <v>222</v>
      </c>
      <c r="H1009" t="s">
        <v>1</v>
      </c>
      <c r="I1009" t="s">
        <v>2</v>
      </c>
      <c r="J1009" t="s">
        <v>3</v>
      </c>
      <c r="K1009" t="s">
        <v>223</v>
      </c>
      <c r="L1009" s="1">
        <v>83420313.180000007</v>
      </c>
      <c r="M1009">
        <v>0</v>
      </c>
      <c r="N1009">
        <v>0</v>
      </c>
      <c r="O1009">
        <v>0</v>
      </c>
      <c r="P1009">
        <v>0</v>
      </c>
      <c r="Q1009">
        <v>0</v>
      </c>
      <c r="R1009" s="1">
        <v>83420313.180000007</v>
      </c>
      <c r="S1009">
        <v>0</v>
      </c>
      <c r="T1009">
        <v>0</v>
      </c>
      <c r="U1009">
        <v>0</v>
      </c>
      <c r="V1009">
        <v>0</v>
      </c>
      <c r="W1009" s="1">
        <v>83420313.180000007</v>
      </c>
    </row>
    <row r="1010" spans="1:23" x14ac:dyDescent="0.35">
      <c r="A1010">
        <v>43</v>
      </c>
      <c r="B1010" t="s">
        <v>948</v>
      </c>
      <c r="C1010">
        <v>4301</v>
      </c>
      <c r="D1010" t="s">
        <v>949</v>
      </c>
      <c r="E1010">
        <v>4301037</v>
      </c>
      <c r="F1010" t="s">
        <v>976</v>
      </c>
      <c r="G1010" t="s">
        <v>977</v>
      </c>
      <c r="H1010">
        <v>215</v>
      </c>
      <c r="I1010" t="s">
        <v>967</v>
      </c>
      <c r="J1010">
        <v>458</v>
      </c>
      <c r="K1010" t="s">
        <v>978</v>
      </c>
      <c r="L1010" s="1">
        <v>50000000</v>
      </c>
      <c r="M1010">
        <v>0</v>
      </c>
      <c r="N1010">
        <v>0</v>
      </c>
      <c r="O1010">
        <v>0</v>
      </c>
      <c r="P1010">
        <v>0</v>
      </c>
      <c r="Q1010">
        <v>0</v>
      </c>
      <c r="R1010" s="1">
        <v>50000000</v>
      </c>
      <c r="S1010">
        <v>0</v>
      </c>
      <c r="T1010">
        <v>0</v>
      </c>
      <c r="U1010">
        <v>0</v>
      </c>
      <c r="V1010">
        <v>0</v>
      </c>
      <c r="W1010" s="1">
        <v>50000000</v>
      </c>
    </row>
    <row r="1011" spans="1:23" x14ac:dyDescent="0.35">
      <c r="A1011">
        <v>43</v>
      </c>
      <c r="B1011" t="s">
        <v>948</v>
      </c>
      <c r="C1011">
        <v>4301</v>
      </c>
      <c r="D1011" t="s">
        <v>949</v>
      </c>
      <c r="E1011">
        <v>4301037</v>
      </c>
      <c r="F1011" t="s">
        <v>976</v>
      </c>
      <c r="G1011" t="s">
        <v>979</v>
      </c>
      <c r="H1011">
        <v>508</v>
      </c>
      <c r="I1011" t="s">
        <v>961</v>
      </c>
      <c r="J1011">
        <v>459</v>
      </c>
      <c r="K1011" t="s">
        <v>978</v>
      </c>
      <c r="L1011" s="1">
        <v>33420313.18</v>
      </c>
      <c r="M1011">
        <v>0</v>
      </c>
      <c r="N1011">
        <v>0</v>
      </c>
      <c r="O1011">
        <v>0</v>
      </c>
      <c r="P1011">
        <v>0</v>
      </c>
      <c r="Q1011">
        <v>0</v>
      </c>
      <c r="R1011" s="1">
        <v>33420313.18</v>
      </c>
      <c r="S1011">
        <v>0</v>
      </c>
      <c r="T1011">
        <v>0</v>
      </c>
      <c r="U1011">
        <v>0</v>
      </c>
      <c r="V1011">
        <v>0</v>
      </c>
      <c r="W1011" s="1">
        <v>33420313.18</v>
      </c>
    </row>
    <row r="1012" spans="1:23" x14ac:dyDescent="0.35">
      <c r="A1012">
        <v>45</v>
      </c>
      <c r="B1012" t="s">
        <v>980</v>
      </c>
      <c r="C1012">
        <v>4501</v>
      </c>
      <c r="D1012" t="s">
        <v>981</v>
      </c>
      <c r="E1012">
        <v>4501001</v>
      </c>
      <c r="F1012" t="s">
        <v>982</v>
      </c>
      <c r="G1012">
        <v>2</v>
      </c>
      <c r="H1012" t="s">
        <v>1</v>
      </c>
      <c r="I1012" t="s">
        <v>2</v>
      </c>
      <c r="J1012" t="s">
        <v>3</v>
      </c>
      <c r="K1012" t="s">
        <v>48</v>
      </c>
      <c r="L1012">
        <v>0</v>
      </c>
      <c r="M1012">
        <v>0</v>
      </c>
      <c r="N1012">
        <v>0</v>
      </c>
      <c r="O1012" s="1">
        <v>35631764.609999999</v>
      </c>
      <c r="P1012">
        <v>0</v>
      </c>
      <c r="Q1012">
        <v>0</v>
      </c>
      <c r="R1012" s="1">
        <v>35631764.609999999</v>
      </c>
      <c r="S1012" s="1">
        <v>35631764.609999999</v>
      </c>
      <c r="T1012">
        <v>0</v>
      </c>
      <c r="U1012">
        <v>0</v>
      </c>
      <c r="V1012">
        <v>0</v>
      </c>
      <c r="W1012">
        <v>0</v>
      </c>
    </row>
    <row r="1013" spans="1:23" x14ac:dyDescent="0.35">
      <c r="A1013">
        <v>45</v>
      </c>
      <c r="B1013" t="s">
        <v>980</v>
      </c>
      <c r="C1013">
        <v>4501</v>
      </c>
      <c r="D1013" t="s">
        <v>981</v>
      </c>
      <c r="E1013">
        <v>4501001</v>
      </c>
      <c r="F1013" t="s">
        <v>982</v>
      </c>
      <c r="G1013" t="s">
        <v>49</v>
      </c>
      <c r="H1013" t="s">
        <v>1</v>
      </c>
      <c r="I1013" t="s">
        <v>2</v>
      </c>
      <c r="J1013" t="s">
        <v>3</v>
      </c>
      <c r="K1013" t="s">
        <v>50</v>
      </c>
      <c r="L1013">
        <v>0</v>
      </c>
      <c r="M1013">
        <v>0</v>
      </c>
      <c r="N1013">
        <v>0</v>
      </c>
      <c r="O1013" s="1">
        <v>35631764.609999999</v>
      </c>
      <c r="P1013">
        <v>0</v>
      </c>
      <c r="Q1013">
        <v>0</v>
      </c>
      <c r="R1013" s="1">
        <v>35631764.609999999</v>
      </c>
      <c r="S1013" s="1">
        <v>35631764.609999999</v>
      </c>
      <c r="T1013">
        <v>0</v>
      </c>
      <c r="U1013">
        <v>0</v>
      </c>
      <c r="V1013">
        <v>0</v>
      </c>
      <c r="W1013">
        <v>0</v>
      </c>
    </row>
    <row r="1014" spans="1:23" x14ac:dyDescent="0.35">
      <c r="A1014">
        <v>45</v>
      </c>
      <c r="B1014" t="s">
        <v>980</v>
      </c>
      <c r="C1014">
        <v>4501</v>
      </c>
      <c r="D1014" t="s">
        <v>981</v>
      </c>
      <c r="E1014">
        <v>4501001</v>
      </c>
      <c r="F1014" t="s">
        <v>982</v>
      </c>
      <c r="G1014" t="s">
        <v>159</v>
      </c>
      <c r="H1014" t="s">
        <v>1</v>
      </c>
      <c r="I1014" t="s">
        <v>2</v>
      </c>
      <c r="J1014" t="s">
        <v>3</v>
      </c>
      <c r="K1014" t="s">
        <v>160</v>
      </c>
      <c r="L1014">
        <v>0</v>
      </c>
      <c r="M1014">
        <v>0</v>
      </c>
      <c r="N1014">
        <v>0</v>
      </c>
      <c r="O1014" s="1">
        <v>35631764.609999999</v>
      </c>
      <c r="P1014">
        <v>0</v>
      </c>
      <c r="Q1014">
        <v>0</v>
      </c>
      <c r="R1014" s="1">
        <v>35631764.609999999</v>
      </c>
      <c r="S1014" s="1">
        <v>35631764.609999999</v>
      </c>
      <c r="T1014">
        <v>0</v>
      </c>
      <c r="U1014">
        <v>0</v>
      </c>
      <c r="V1014">
        <v>0</v>
      </c>
      <c r="W1014">
        <v>0</v>
      </c>
    </row>
    <row r="1015" spans="1:23" x14ac:dyDescent="0.35">
      <c r="A1015">
        <v>45</v>
      </c>
      <c r="B1015" t="s">
        <v>980</v>
      </c>
      <c r="C1015">
        <v>4501</v>
      </c>
      <c r="D1015" t="s">
        <v>981</v>
      </c>
      <c r="E1015">
        <v>4501001</v>
      </c>
      <c r="F1015" t="s">
        <v>982</v>
      </c>
      <c r="G1015" t="s">
        <v>161</v>
      </c>
      <c r="H1015" t="s">
        <v>1</v>
      </c>
      <c r="I1015" t="s">
        <v>2</v>
      </c>
      <c r="J1015" t="s">
        <v>3</v>
      </c>
      <c r="K1015" t="s">
        <v>162</v>
      </c>
      <c r="L1015">
        <v>0</v>
      </c>
      <c r="M1015">
        <v>0</v>
      </c>
      <c r="N1015">
        <v>0</v>
      </c>
      <c r="O1015" s="1">
        <v>35631764.609999999</v>
      </c>
      <c r="P1015">
        <v>0</v>
      </c>
      <c r="Q1015">
        <v>0</v>
      </c>
      <c r="R1015" s="1">
        <v>35631764.609999999</v>
      </c>
      <c r="S1015" s="1">
        <v>35631764.609999999</v>
      </c>
      <c r="T1015">
        <v>0</v>
      </c>
      <c r="U1015">
        <v>0</v>
      </c>
      <c r="V1015">
        <v>0</v>
      </c>
      <c r="W1015">
        <v>0</v>
      </c>
    </row>
    <row r="1016" spans="1:23" x14ac:dyDescent="0.35">
      <c r="A1016">
        <v>45</v>
      </c>
      <c r="B1016" t="s">
        <v>980</v>
      </c>
      <c r="C1016">
        <v>4501</v>
      </c>
      <c r="D1016" t="s">
        <v>981</v>
      </c>
      <c r="E1016">
        <v>4501001</v>
      </c>
      <c r="F1016" t="s">
        <v>982</v>
      </c>
      <c r="G1016" t="s">
        <v>163</v>
      </c>
      <c r="H1016" t="s">
        <v>1</v>
      </c>
      <c r="I1016" t="s">
        <v>2</v>
      </c>
      <c r="J1016" t="s">
        <v>3</v>
      </c>
      <c r="K1016" t="s">
        <v>164</v>
      </c>
      <c r="L1016">
        <v>0</v>
      </c>
      <c r="M1016">
        <v>0</v>
      </c>
      <c r="N1016">
        <v>0</v>
      </c>
      <c r="O1016" s="1">
        <v>35631764.609999999</v>
      </c>
      <c r="P1016">
        <v>0</v>
      </c>
      <c r="Q1016">
        <v>0</v>
      </c>
      <c r="R1016" s="1">
        <v>35631764.609999999</v>
      </c>
      <c r="S1016" s="1">
        <v>35631764.609999999</v>
      </c>
      <c r="T1016">
        <v>0</v>
      </c>
      <c r="U1016">
        <v>0</v>
      </c>
      <c r="V1016">
        <v>0</v>
      </c>
      <c r="W1016">
        <v>0</v>
      </c>
    </row>
    <row r="1017" spans="1:23" x14ac:dyDescent="0.35">
      <c r="A1017">
        <v>45</v>
      </c>
      <c r="B1017" t="s">
        <v>980</v>
      </c>
      <c r="C1017">
        <v>4501</v>
      </c>
      <c r="D1017" t="s">
        <v>981</v>
      </c>
      <c r="E1017">
        <v>4501001</v>
      </c>
      <c r="F1017" t="s">
        <v>982</v>
      </c>
      <c r="G1017" t="s">
        <v>165</v>
      </c>
      <c r="H1017" t="s">
        <v>1</v>
      </c>
      <c r="I1017" t="s">
        <v>2</v>
      </c>
      <c r="J1017" t="s">
        <v>3</v>
      </c>
      <c r="K1017" t="s">
        <v>166</v>
      </c>
      <c r="L1017">
        <v>0</v>
      </c>
      <c r="M1017">
        <v>0</v>
      </c>
      <c r="N1017">
        <v>0</v>
      </c>
      <c r="O1017" s="1">
        <v>35631764.609999999</v>
      </c>
      <c r="P1017">
        <v>0</v>
      </c>
      <c r="Q1017">
        <v>0</v>
      </c>
      <c r="R1017" s="1">
        <v>35631764.609999999</v>
      </c>
      <c r="S1017" s="1">
        <v>35631764.609999999</v>
      </c>
      <c r="T1017">
        <v>0</v>
      </c>
      <c r="U1017">
        <v>0</v>
      </c>
      <c r="V1017">
        <v>0</v>
      </c>
      <c r="W1017">
        <v>0</v>
      </c>
    </row>
    <row r="1018" spans="1:23" x14ac:dyDescent="0.35">
      <c r="A1018">
        <v>45</v>
      </c>
      <c r="B1018" t="s">
        <v>980</v>
      </c>
      <c r="C1018">
        <v>4501</v>
      </c>
      <c r="D1018" t="s">
        <v>981</v>
      </c>
      <c r="E1018">
        <v>4501001</v>
      </c>
      <c r="F1018" t="s">
        <v>982</v>
      </c>
      <c r="G1018" t="s">
        <v>983</v>
      </c>
      <c r="H1018">
        <v>338</v>
      </c>
      <c r="I1018" t="s">
        <v>984</v>
      </c>
      <c r="J1018">
        <v>595</v>
      </c>
      <c r="K1018" t="s">
        <v>985</v>
      </c>
      <c r="L1018">
        <v>0</v>
      </c>
      <c r="M1018">
        <v>0</v>
      </c>
      <c r="N1018">
        <v>0</v>
      </c>
      <c r="O1018" s="1">
        <v>35631764.609999999</v>
      </c>
      <c r="P1018">
        <v>0</v>
      </c>
      <c r="Q1018">
        <v>0</v>
      </c>
      <c r="R1018" s="1">
        <v>35631764.609999999</v>
      </c>
      <c r="S1018" s="1">
        <v>35631764.609999999</v>
      </c>
      <c r="T1018">
        <v>0</v>
      </c>
      <c r="U1018">
        <v>0</v>
      </c>
      <c r="V1018">
        <v>0</v>
      </c>
      <c r="W1018">
        <v>0</v>
      </c>
    </row>
    <row r="1019" spans="1:23" x14ac:dyDescent="0.35">
      <c r="A1019">
        <v>45</v>
      </c>
      <c r="B1019" t="s">
        <v>980</v>
      </c>
      <c r="C1019">
        <v>4501</v>
      </c>
      <c r="D1019" t="s">
        <v>981</v>
      </c>
      <c r="E1019">
        <v>4501026</v>
      </c>
      <c r="F1019" t="s">
        <v>986</v>
      </c>
      <c r="G1019">
        <v>2</v>
      </c>
      <c r="H1019" t="s">
        <v>1</v>
      </c>
      <c r="I1019" t="s">
        <v>2</v>
      </c>
      <c r="J1019" t="s">
        <v>3</v>
      </c>
      <c r="K1019" t="s">
        <v>48</v>
      </c>
      <c r="L1019" s="1">
        <v>28055199.050000001</v>
      </c>
      <c r="M1019" s="1">
        <v>51890238.549999997</v>
      </c>
      <c r="N1019">
        <v>0</v>
      </c>
      <c r="O1019">
        <v>0</v>
      </c>
      <c r="P1019" s="1">
        <v>35631764.609999999</v>
      </c>
      <c r="Q1019">
        <v>0</v>
      </c>
      <c r="R1019" s="1">
        <v>44313672.990000002</v>
      </c>
      <c r="S1019">
        <v>0</v>
      </c>
      <c r="T1019">
        <v>0</v>
      </c>
      <c r="U1019">
        <v>0</v>
      </c>
      <c r="V1019">
        <v>0</v>
      </c>
      <c r="W1019" s="1">
        <v>44313672.990000002</v>
      </c>
    </row>
    <row r="1020" spans="1:23" x14ac:dyDescent="0.35">
      <c r="A1020">
        <v>45</v>
      </c>
      <c r="B1020" t="s">
        <v>980</v>
      </c>
      <c r="C1020">
        <v>4501</v>
      </c>
      <c r="D1020" t="s">
        <v>981</v>
      </c>
      <c r="E1020">
        <v>4501026</v>
      </c>
      <c r="F1020" t="s">
        <v>986</v>
      </c>
      <c r="G1020" t="s">
        <v>49</v>
      </c>
      <c r="H1020" t="s">
        <v>1</v>
      </c>
      <c r="I1020" t="s">
        <v>2</v>
      </c>
      <c r="J1020" t="s">
        <v>3</v>
      </c>
      <c r="K1020" t="s">
        <v>50</v>
      </c>
      <c r="L1020" s="1">
        <v>28055199.050000001</v>
      </c>
      <c r="M1020" s="1">
        <v>51890238.549999997</v>
      </c>
      <c r="N1020">
        <v>0</v>
      </c>
      <c r="O1020">
        <v>0</v>
      </c>
      <c r="P1020" s="1">
        <v>35631764.609999999</v>
      </c>
      <c r="Q1020">
        <v>0</v>
      </c>
      <c r="R1020" s="1">
        <v>44313672.990000002</v>
      </c>
      <c r="S1020">
        <v>0</v>
      </c>
      <c r="T1020">
        <v>0</v>
      </c>
      <c r="U1020">
        <v>0</v>
      </c>
      <c r="V1020">
        <v>0</v>
      </c>
      <c r="W1020" s="1">
        <v>44313672.990000002</v>
      </c>
    </row>
    <row r="1021" spans="1:23" x14ac:dyDescent="0.35">
      <c r="A1021">
        <v>45</v>
      </c>
      <c r="B1021" t="s">
        <v>980</v>
      </c>
      <c r="C1021">
        <v>4501</v>
      </c>
      <c r="D1021" t="s">
        <v>981</v>
      </c>
      <c r="E1021">
        <v>4501026</v>
      </c>
      <c r="F1021" t="s">
        <v>986</v>
      </c>
      <c r="G1021" t="s">
        <v>159</v>
      </c>
      <c r="H1021" t="s">
        <v>1</v>
      </c>
      <c r="I1021" t="s">
        <v>2</v>
      </c>
      <c r="J1021" t="s">
        <v>3</v>
      </c>
      <c r="K1021" t="s">
        <v>160</v>
      </c>
      <c r="L1021" s="1">
        <v>28055199.050000001</v>
      </c>
      <c r="M1021" s="1">
        <v>51890238.549999997</v>
      </c>
      <c r="N1021">
        <v>0</v>
      </c>
      <c r="O1021">
        <v>0</v>
      </c>
      <c r="P1021" s="1">
        <v>35631764.609999999</v>
      </c>
      <c r="Q1021">
        <v>0</v>
      </c>
      <c r="R1021" s="1">
        <v>44313672.990000002</v>
      </c>
      <c r="S1021">
        <v>0</v>
      </c>
      <c r="T1021">
        <v>0</v>
      </c>
      <c r="U1021">
        <v>0</v>
      </c>
      <c r="V1021">
        <v>0</v>
      </c>
      <c r="W1021" s="1">
        <v>44313672.990000002</v>
      </c>
    </row>
    <row r="1022" spans="1:23" x14ac:dyDescent="0.35">
      <c r="A1022">
        <v>45</v>
      </c>
      <c r="B1022" t="s">
        <v>980</v>
      </c>
      <c r="C1022">
        <v>4501</v>
      </c>
      <c r="D1022" t="s">
        <v>981</v>
      </c>
      <c r="E1022">
        <v>4501026</v>
      </c>
      <c r="F1022" t="s">
        <v>986</v>
      </c>
      <c r="G1022" t="s">
        <v>161</v>
      </c>
      <c r="H1022" t="s">
        <v>1</v>
      </c>
      <c r="I1022" t="s">
        <v>2</v>
      </c>
      <c r="J1022" t="s">
        <v>3</v>
      </c>
      <c r="K1022" t="s">
        <v>162</v>
      </c>
      <c r="L1022" s="1">
        <v>28055199.050000001</v>
      </c>
      <c r="M1022" s="1">
        <v>51890238.549999997</v>
      </c>
      <c r="N1022">
        <v>0</v>
      </c>
      <c r="O1022">
        <v>0</v>
      </c>
      <c r="P1022" s="1">
        <v>35631764.609999999</v>
      </c>
      <c r="Q1022">
        <v>0</v>
      </c>
      <c r="R1022" s="1">
        <v>44313672.990000002</v>
      </c>
      <c r="S1022">
        <v>0</v>
      </c>
      <c r="T1022">
        <v>0</v>
      </c>
      <c r="U1022">
        <v>0</v>
      </c>
      <c r="V1022">
        <v>0</v>
      </c>
      <c r="W1022" s="1">
        <v>44313672.990000002</v>
      </c>
    </row>
    <row r="1023" spans="1:23" x14ac:dyDescent="0.35">
      <c r="A1023">
        <v>45</v>
      </c>
      <c r="B1023" t="s">
        <v>980</v>
      </c>
      <c r="C1023">
        <v>4501</v>
      </c>
      <c r="D1023" t="s">
        <v>981</v>
      </c>
      <c r="E1023">
        <v>4501026</v>
      </c>
      <c r="F1023" t="s">
        <v>986</v>
      </c>
      <c r="G1023" t="s">
        <v>163</v>
      </c>
      <c r="H1023" t="s">
        <v>1</v>
      </c>
      <c r="I1023" t="s">
        <v>2</v>
      </c>
      <c r="J1023" t="s">
        <v>3</v>
      </c>
      <c r="K1023" t="s">
        <v>164</v>
      </c>
      <c r="L1023" s="1">
        <v>28055199.050000001</v>
      </c>
      <c r="M1023" s="1">
        <v>51890238.549999997</v>
      </c>
      <c r="N1023">
        <v>0</v>
      </c>
      <c r="O1023">
        <v>0</v>
      </c>
      <c r="P1023" s="1">
        <v>35631764.609999999</v>
      </c>
      <c r="Q1023">
        <v>0</v>
      </c>
      <c r="R1023" s="1">
        <v>44313672.990000002</v>
      </c>
      <c r="S1023">
        <v>0</v>
      </c>
      <c r="T1023">
        <v>0</v>
      </c>
      <c r="U1023">
        <v>0</v>
      </c>
      <c r="V1023">
        <v>0</v>
      </c>
      <c r="W1023" s="1">
        <v>44313672.990000002</v>
      </c>
    </row>
    <row r="1024" spans="1:23" x14ac:dyDescent="0.35">
      <c r="A1024">
        <v>45</v>
      </c>
      <c r="B1024" t="s">
        <v>980</v>
      </c>
      <c r="C1024">
        <v>4501</v>
      </c>
      <c r="D1024" t="s">
        <v>981</v>
      </c>
      <c r="E1024">
        <v>4501026</v>
      </c>
      <c r="F1024" t="s">
        <v>986</v>
      </c>
      <c r="G1024" t="s">
        <v>165</v>
      </c>
      <c r="H1024" t="s">
        <v>1</v>
      </c>
      <c r="I1024" t="s">
        <v>2</v>
      </c>
      <c r="J1024" t="s">
        <v>3</v>
      </c>
      <c r="K1024" t="s">
        <v>166</v>
      </c>
      <c r="L1024" s="1">
        <v>28055199.050000001</v>
      </c>
      <c r="M1024" s="1">
        <v>51890238.549999997</v>
      </c>
      <c r="N1024">
        <v>0</v>
      </c>
      <c r="O1024">
        <v>0</v>
      </c>
      <c r="P1024" s="1">
        <v>35631764.609999999</v>
      </c>
      <c r="Q1024">
        <v>0</v>
      </c>
      <c r="R1024" s="1">
        <v>44313672.990000002</v>
      </c>
      <c r="S1024">
        <v>0</v>
      </c>
      <c r="T1024">
        <v>0</v>
      </c>
      <c r="U1024">
        <v>0</v>
      </c>
      <c r="V1024">
        <v>0</v>
      </c>
      <c r="W1024" s="1">
        <v>44313672.990000002</v>
      </c>
    </row>
    <row r="1025" spans="1:23" x14ac:dyDescent="0.35">
      <c r="A1025">
        <v>45</v>
      </c>
      <c r="B1025" t="s">
        <v>980</v>
      </c>
      <c r="C1025">
        <v>4501</v>
      </c>
      <c r="D1025" t="s">
        <v>981</v>
      </c>
      <c r="E1025">
        <v>4501026</v>
      </c>
      <c r="F1025" t="s">
        <v>986</v>
      </c>
      <c r="G1025" t="s">
        <v>987</v>
      </c>
      <c r="H1025">
        <v>259</v>
      </c>
      <c r="I1025" t="s">
        <v>988</v>
      </c>
      <c r="J1025">
        <v>357</v>
      </c>
      <c r="K1025" t="s">
        <v>989</v>
      </c>
      <c r="L1025" s="1">
        <v>15302835.84</v>
      </c>
      <c r="M1025">
        <v>0</v>
      </c>
      <c r="N1025">
        <v>0</v>
      </c>
      <c r="O1025">
        <v>0</v>
      </c>
      <c r="P1025">
        <v>0</v>
      </c>
      <c r="Q1025">
        <v>0</v>
      </c>
      <c r="R1025" s="1">
        <v>15302835.84</v>
      </c>
      <c r="S1025">
        <v>0</v>
      </c>
      <c r="T1025">
        <v>0</v>
      </c>
      <c r="U1025">
        <v>0</v>
      </c>
      <c r="V1025">
        <v>0</v>
      </c>
      <c r="W1025" s="1">
        <v>15302835.84</v>
      </c>
    </row>
    <row r="1026" spans="1:23" x14ac:dyDescent="0.35">
      <c r="A1026">
        <v>45</v>
      </c>
      <c r="B1026" t="s">
        <v>980</v>
      </c>
      <c r="C1026">
        <v>4501</v>
      </c>
      <c r="D1026" t="s">
        <v>981</v>
      </c>
      <c r="E1026">
        <v>4501026</v>
      </c>
      <c r="F1026" t="s">
        <v>986</v>
      </c>
      <c r="G1026" t="s">
        <v>990</v>
      </c>
      <c r="H1026">
        <v>259</v>
      </c>
      <c r="I1026" t="s">
        <v>988</v>
      </c>
      <c r="J1026">
        <v>358</v>
      </c>
      <c r="K1026" t="s">
        <v>991</v>
      </c>
      <c r="L1026" s="1">
        <v>12752363.210000001</v>
      </c>
      <c r="M1026">
        <v>0</v>
      </c>
      <c r="N1026">
        <v>0</v>
      </c>
      <c r="O1026">
        <v>0</v>
      </c>
      <c r="P1026">
        <v>0</v>
      </c>
      <c r="Q1026">
        <v>0</v>
      </c>
      <c r="R1026" s="1">
        <v>12752363.210000001</v>
      </c>
      <c r="S1026">
        <v>0</v>
      </c>
      <c r="T1026">
        <v>0</v>
      </c>
      <c r="U1026">
        <v>0</v>
      </c>
      <c r="V1026">
        <v>0</v>
      </c>
      <c r="W1026" s="1">
        <v>12752363.210000001</v>
      </c>
    </row>
    <row r="1027" spans="1:23" x14ac:dyDescent="0.35">
      <c r="A1027">
        <v>45</v>
      </c>
      <c r="B1027" t="s">
        <v>980</v>
      </c>
      <c r="C1027">
        <v>4501</v>
      </c>
      <c r="D1027" t="s">
        <v>981</v>
      </c>
      <c r="E1027">
        <v>4501026</v>
      </c>
      <c r="F1027" t="s">
        <v>986</v>
      </c>
      <c r="G1027" t="s">
        <v>992</v>
      </c>
      <c r="H1027">
        <v>338</v>
      </c>
      <c r="I1027" t="s">
        <v>984</v>
      </c>
      <c r="J1027">
        <v>513</v>
      </c>
      <c r="K1027" t="s">
        <v>989</v>
      </c>
      <c r="L1027">
        <v>0</v>
      </c>
      <c r="M1027" s="1">
        <v>35631764.609999999</v>
      </c>
      <c r="N1027">
        <v>0</v>
      </c>
      <c r="O1027">
        <v>0</v>
      </c>
      <c r="P1027" s="1">
        <v>35631764.609999999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</row>
    <row r="1028" spans="1:23" x14ac:dyDescent="0.35">
      <c r="A1028">
        <v>45</v>
      </c>
      <c r="B1028" t="s">
        <v>980</v>
      </c>
      <c r="C1028">
        <v>4501</v>
      </c>
      <c r="D1028" t="s">
        <v>981</v>
      </c>
      <c r="E1028">
        <v>4501026</v>
      </c>
      <c r="F1028" t="s">
        <v>986</v>
      </c>
      <c r="G1028" t="s">
        <v>993</v>
      </c>
      <c r="H1028">
        <v>338</v>
      </c>
      <c r="I1028" t="s">
        <v>984</v>
      </c>
      <c r="J1028">
        <v>514</v>
      </c>
      <c r="K1028" t="s">
        <v>991</v>
      </c>
      <c r="L1028">
        <v>0</v>
      </c>
      <c r="M1028" s="1">
        <v>16258473.939999999</v>
      </c>
      <c r="N1028">
        <v>0</v>
      </c>
      <c r="O1028">
        <v>0</v>
      </c>
      <c r="P1028">
        <v>0</v>
      </c>
      <c r="Q1028">
        <v>0</v>
      </c>
      <c r="R1028" s="1">
        <v>16258473.939999999</v>
      </c>
      <c r="S1028">
        <v>0</v>
      </c>
      <c r="T1028">
        <v>0</v>
      </c>
      <c r="U1028">
        <v>0</v>
      </c>
      <c r="V1028">
        <v>0</v>
      </c>
      <c r="W1028" s="1">
        <v>16258473.939999999</v>
      </c>
    </row>
    <row r="1029" spans="1:23" x14ac:dyDescent="0.35">
      <c r="A1029">
        <v>45</v>
      </c>
      <c r="B1029" t="s">
        <v>980</v>
      </c>
      <c r="C1029">
        <v>4501</v>
      </c>
      <c r="D1029" t="s">
        <v>981</v>
      </c>
      <c r="E1029">
        <v>4501028</v>
      </c>
      <c r="F1029" t="s">
        <v>994</v>
      </c>
      <c r="G1029">
        <v>2</v>
      </c>
      <c r="H1029" t="s">
        <v>1</v>
      </c>
      <c r="I1029" t="s">
        <v>2</v>
      </c>
      <c r="J1029" t="s">
        <v>3</v>
      </c>
      <c r="K1029" t="s">
        <v>48</v>
      </c>
      <c r="L1029">
        <v>0</v>
      </c>
      <c r="M1029" s="1">
        <v>1255590120.8099999</v>
      </c>
      <c r="N1029">
        <v>0</v>
      </c>
      <c r="O1029">
        <v>0</v>
      </c>
      <c r="P1029">
        <v>0</v>
      </c>
      <c r="Q1029">
        <v>0</v>
      </c>
      <c r="R1029" s="1">
        <v>1255590120.8099999</v>
      </c>
      <c r="S1029" s="1">
        <v>1255590120.8099999</v>
      </c>
      <c r="T1029" s="1">
        <v>901747104.05999994</v>
      </c>
      <c r="U1029" s="1">
        <v>901747104.05999994</v>
      </c>
      <c r="V1029">
        <v>0</v>
      </c>
      <c r="W1029">
        <v>0</v>
      </c>
    </row>
    <row r="1030" spans="1:23" x14ac:dyDescent="0.35">
      <c r="A1030">
        <v>45</v>
      </c>
      <c r="B1030" t="s">
        <v>980</v>
      </c>
      <c r="C1030">
        <v>4501</v>
      </c>
      <c r="D1030" t="s">
        <v>981</v>
      </c>
      <c r="E1030">
        <v>4501028</v>
      </c>
      <c r="F1030" t="s">
        <v>994</v>
      </c>
      <c r="G1030" t="s">
        <v>49</v>
      </c>
      <c r="H1030" t="s">
        <v>1</v>
      </c>
      <c r="I1030" t="s">
        <v>2</v>
      </c>
      <c r="J1030" t="s">
        <v>3</v>
      </c>
      <c r="K1030" t="s">
        <v>50</v>
      </c>
      <c r="L1030">
        <v>0</v>
      </c>
      <c r="M1030" s="1">
        <v>1255590120.8099999</v>
      </c>
      <c r="N1030">
        <v>0</v>
      </c>
      <c r="O1030">
        <v>0</v>
      </c>
      <c r="P1030">
        <v>0</v>
      </c>
      <c r="Q1030">
        <v>0</v>
      </c>
      <c r="R1030" s="1">
        <v>1255590120.8099999</v>
      </c>
      <c r="S1030" s="1">
        <v>1255590120.8099999</v>
      </c>
      <c r="T1030" s="1">
        <v>901747104.05999994</v>
      </c>
      <c r="U1030" s="1">
        <v>901747104.05999994</v>
      </c>
      <c r="V1030">
        <v>0</v>
      </c>
      <c r="W1030">
        <v>0</v>
      </c>
    </row>
    <row r="1031" spans="1:23" x14ac:dyDescent="0.35">
      <c r="A1031">
        <v>45</v>
      </c>
      <c r="B1031" t="s">
        <v>980</v>
      </c>
      <c r="C1031">
        <v>4501</v>
      </c>
      <c r="D1031" t="s">
        <v>981</v>
      </c>
      <c r="E1031">
        <v>4501028</v>
      </c>
      <c r="F1031" t="s">
        <v>994</v>
      </c>
      <c r="G1031" t="s">
        <v>159</v>
      </c>
      <c r="H1031" t="s">
        <v>1</v>
      </c>
      <c r="I1031" t="s">
        <v>2</v>
      </c>
      <c r="J1031" t="s">
        <v>3</v>
      </c>
      <c r="K1031" t="s">
        <v>160</v>
      </c>
      <c r="L1031">
        <v>0</v>
      </c>
      <c r="M1031" s="1">
        <v>1255590120.8099999</v>
      </c>
      <c r="N1031">
        <v>0</v>
      </c>
      <c r="O1031">
        <v>0</v>
      </c>
      <c r="P1031">
        <v>0</v>
      </c>
      <c r="Q1031">
        <v>0</v>
      </c>
      <c r="R1031" s="1">
        <v>1255590120.8099999</v>
      </c>
      <c r="S1031" s="1">
        <v>1255590120.8099999</v>
      </c>
      <c r="T1031" s="1">
        <v>901747104.05999994</v>
      </c>
      <c r="U1031" s="1">
        <v>901747104.05999994</v>
      </c>
      <c r="V1031">
        <v>0</v>
      </c>
      <c r="W1031">
        <v>0</v>
      </c>
    </row>
    <row r="1032" spans="1:23" x14ac:dyDescent="0.35">
      <c r="A1032">
        <v>45</v>
      </c>
      <c r="B1032" t="s">
        <v>980</v>
      </c>
      <c r="C1032">
        <v>4501</v>
      </c>
      <c r="D1032" t="s">
        <v>981</v>
      </c>
      <c r="E1032">
        <v>4501028</v>
      </c>
      <c r="F1032" t="s">
        <v>994</v>
      </c>
      <c r="G1032" t="s">
        <v>421</v>
      </c>
      <c r="H1032" t="s">
        <v>1</v>
      </c>
      <c r="I1032" t="s">
        <v>2</v>
      </c>
      <c r="J1032" t="s">
        <v>3</v>
      </c>
      <c r="K1032" t="s">
        <v>422</v>
      </c>
      <c r="L1032">
        <v>0</v>
      </c>
      <c r="M1032" s="1">
        <v>1255590120.8099999</v>
      </c>
      <c r="N1032">
        <v>0</v>
      </c>
      <c r="O1032">
        <v>0</v>
      </c>
      <c r="P1032">
        <v>0</v>
      </c>
      <c r="Q1032">
        <v>0</v>
      </c>
      <c r="R1032" s="1">
        <v>1255590120.8099999</v>
      </c>
      <c r="S1032" s="1">
        <v>1255590120.8099999</v>
      </c>
      <c r="T1032" s="1">
        <v>901747104.05999994</v>
      </c>
      <c r="U1032" s="1">
        <v>901747104.05999994</v>
      </c>
      <c r="V1032">
        <v>0</v>
      </c>
      <c r="W1032">
        <v>0</v>
      </c>
    </row>
    <row r="1033" spans="1:23" x14ac:dyDescent="0.35">
      <c r="A1033">
        <v>45</v>
      </c>
      <c r="B1033" t="s">
        <v>980</v>
      </c>
      <c r="C1033">
        <v>4501</v>
      </c>
      <c r="D1033" t="s">
        <v>981</v>
      </c>
      <c r="E1033">
        <v>4501028</v>
      </c>
      <c r="F1033" t="s">
        <v>994</v>
      </c>
      <c r="G1033" t="s">
        <v>423</v>
      </c>
      <c r="H1033" t="s">
        <v>1</v>
      </c>
      <c r="I1033" t="s">
        <v>2</v>
      </c>
      <c r="J1033" t="s">
        <v>3</v>
      </c>
      <c r="K1033" t="s">
        <v>424</v>
      </c>
      <c r="L1033">
        <v>0</v>
      </c>
      <c r="M1033" s="1">
        <v>1255590120.8099999</v>
      </c>
      <c r="N1033">
        <v>0</v>
      </c>
      <c r="O1033">
        <v>0</v>
      </c>
      <c r="P1033">
        <v>0</v>
      </c>
      <c r="Q1033">
        <v>0</v>
      </c>
      <c r="R1033" s="1">
        <v>1255590120.8099999</v>
      </c>
      <c r="S1033" s="1">
        <v>1255590120.8099999</v>
      </c>
      <c r="T1033" s="1">
        <v>901747104.05999994</v>
      </c>
      <c r="U1033" s="1">
        <v>901747104.05999994</v>
      </c>
      <c r="V1033">
        <v>0</v>
      </c>
      <c r="W1033">
        <v>0</v>
      </c>
    </row>
    <row r="1034" spans="1:23" x14ac:dyDescent="0.35">
      <c r="A1034">
        <v>45</v>
      </c>
      <c r="B1034" t="s">
        <v>980</v>
      </c>
      <c r="C1034">
        <v>4501</v>
      </c>
      <c r="D1034" t="s">
        <v>981</v>
      </c>
      <c r="E1034">
        <v>4501028</v>
      </c>
      <c r="F1034" t="s">
        <v>994</v>
      </c>
      <c r="G1034" t="s">
        <v>425</v>
      </c>
      <c r="H1034" t="s">
        <v>1</v>
      </c>
      <c r="I1034" t="s">
        <v>2</v>
      </c>
      <c r="J1034" t="s">
        <v>3</v>
      </c>
      <c r="K1034" t="s">
        <v>426</v>
      </c>
      <c r="L1034">
        <v>0</v>
      </c>
      <c r="M1034" s="1">
        <v>1255590120.8099999</v>
      </c>
      <c r="N1034">
        <v>0</v>
      </c>
      <c r="O1034">
        <v>0</v>
      </c>
      <c r="P1034">
        <v>0</v>
      </c>
      <c r="Q1034">
        <v>0</v>
      </c>
      <c r="R1034" s="1">
        <v>1255590120.8099999</v>
      </c>
      <c r="S1034" s="1">
        <v>1255590120.8099999</v>
      </c>
      <c r="T1034" s="1">
        <v>901747104.05999994</v>
      </c>
      <c r="U1034" s="1">
        <v>901747104.05999994</v>
      </c>
      <c r="V1034">
        <v>0</v>
      </c>
      <c r="W1034">
        <v>0</v>
      </c>
    </row>
    <row r="1035" spans="1:23" x14ac:dyDescent="0.35">
      <c r="A1035">
        <v>45</v>
      </c>
      <c r="B1035" t="s">
        <v>980</v>
      </c>
      <c r="C1035">
        <v>4501</v>
      </c>
      <c r="D1035" t="s">
        <v>981</v>
      </c>
      <c r="E1035">
        <v>4501028</v>
      </c>
      <c r="F1035" t="s">
        <v>994</v>
      </c>
      <c r="G1035" t="s">
        <v>995</v>
      </c>
      <c r="H1035" t="s">
        <v>1</v>
      </c>
      <c r="I1035" t="s">
        <v>2</v>
      </c>
      <c r="J1035" t="s">
        <v>3</v>
      </c>
      <c r="K1035" t="s">
        <v>996</v>
      </c>
      <c r="L1035">
        <v>0</v>
      </c>
      <c r="M1035" s="1">
        <v>1255590120.8099999</v>
      </c>
      <c r="N1035">
        <v>0</v>
      </c>
      <c r="O1035">
        <v>0</v>
      </c>
      <c r="P1035">
        <v>0</v>
      </c>
      <c r="Q1035">
        <v>0</v>
      </c>
      <c r="R1035" s="1">
        <v>1255590120.8099999</v>
      </c>
      <c r="S1035" s="1">
        <v>1255590120.8099999</v>
      </c>
      <c r="T1035" s="1">
        <v>901747104.05999994</v>
      </c>
      <c r="U1035" s="1">
        <v>901747104.05999994</v>
      </c>
      <c r="V1035">
        <v>0</v>
      </c>
      <c r="W1035">
        <v>0</v>
      </c>
    </row>
    <row r="1036" spans="1:23" x14ac:dyDescent="0.35">
      <c r="A1036">
        <v>45</v>
      </c>
      <c r="B1036" t="s">
        <v>980</v>
      </c>
      <c r="C1036">
        <v>4501</v>
      </c>
      <c r="D1036" t="s">
        <v>981</v>
      </c>
      <c r="E1036">
        <v>4501028</v>
      </c>
      <c r="F1036" t="s">
        <v>994</v>
      </c>
      <c r="G1036" t="s">
        <v>997</v>
      </c>
      <c r="H1036" t="s">
        <v>1</v>
      </c>
      <c r="I1036" t="s">
        <v>2</v>
      </c>
      <c r="J1036" t="s">
        <v>3</v>
      </c>
      <c r="K1036" t="s">
        <v>998</v>
      </c>
      <c r="L1036">
        <v>0</v>
      </c>
      <c r="M1036" s="1">
        <v>1255590120.8099999</v>
      </c>
      <c r="N1036">
        <v>0</v>
      </c>
      <c r="O1036">
        <v>0</v>
      </c>
      <c r="P1036">
        <v>0</v>
      </c>
      <c r="Q1036">
        <v>0</v>
      </c>
      <c r="R1036" s="1">
        <v>1255590120.8099999</v>
      </c>
      <c r="S1036" s="1">
        <v>1255590120.8099999</v>
      </c>
      <c r="T1036" s="1">
        <v>901747104.05999994</v>
      </c>
      <c r="U1036" s="1">
        <v>901747104.05999994</v>
      </c>
      <c r="V1036">
        <v>0</v>
      </c>
      <c r="W1036">
        <v>0</v>
      </c>
    </row>
    <row r="1037" spans="1:23" x14ac:dyDescent="0.35">
      <c r="A1037">
        <v>45</v>
      </c>
      <c r="B1037" t="s">
        <v>980</v>
      </c>
      <c r="C1037">
        <v>4501</v>
      </c>
      <c r="D1037" t="s">
        <v>981</v>
      </c>
      <c r="E1037">
        <v>4501028</v>
      </c>
      <c r="F1037" t="s">
        <v>994</v>
      </c>
      <c r="G1037" t="s">
        <v>999</v>
      </c>
      <c r="H1037">
        <v>342</v>
      </c>
      <c r="I1037" t="s">
        <v>239</v>
      </c>
      <c r="J1037">
        <v>573</v>
      </c>
      <c r="K1037" t="s">
        <v>1000</v>
      </c>
      <c r="L1037">
        <v>0</v>
      </c>
      <c r="M1037" s="1">
        <v>135029230.81</v>
      </c>
      <c r="N1037">
        <v>0</v>
      </c>
      <c r="O1037">
        <v>0</v>
      </c>
      <c r="P1037">
        <v>0</v>
      </c>
      <c r="Q1037">
        <v>0</v>
      </c>
      <c r="R1037" s="1">
        <v>135029230.81</v>
      </c>
      <c r="S1037" s="1">
        <v>135029230.81</v>
      </c>
      <c r="T1037">
        <v>0</v>
      </c>
      <c r="U1037">
        <v>0</v>
      </c>
      <c r="V1037">
        <v>0</v>
      </c>
      <c r="W1037">
        <v>0</v>
      </c>
    </row>
    <row r="1038" spans="1:23" x14ac:dyDescent="0.35">
      <c r="A1038">
        <v>45</v>
      </c>
      <c r="B1038" t="s">
        <v>980</v>
      </c>
      <c r="C1038">
        <v>4501</v>
      </c>
      <c r="D1038" t="s">
        <v>981</v>
      </c>
      <c r="E1038">
        <v>4501028</v>
      </c>
      <c r="F1038" t="s">
        <v>994</v>
      </c>
      <c r="G1038" t="s">
        <v>1001</v>
      </c>
      <c r="H1038">
        <v>510</v>
      </c>
      <c r="I1038" t="s">
        <v>1002</v>
      </c>
      <c r="J1038">
        <v>604</v>
      </c>
      <c r="K1038" t="s">
        <v>1003</v>
      </c>
      <c r="L1038">
        <v>0</v>
      </c>
      <c r="M1038" s="1">
        <v>1120560890</v>
      </c>
      <c r="N1038">
        <v>0</v>
      </c>
      <c r="O1038">
        <v>0</v>
      </c>
      <c r="P1038">
        <v>0</v>
      </c>
      <c r="Q1038">
        <v>0</v>
      </c>
      <c r="R1038" s="1">
        <v>1120560890</v>
      </c>
      <c r="S1038" s="1">
        <v>1120560890</v>
      </c>
      <c r="T1038" s="1">
        <v>901747104.05999994</v>
      </c>
      <c r="U1038" s="1">
        <v>901747104.05999994</v>
      </c>
      <c r="V1038">
        <v>0</v>
      </c>
      <c r="W1038">
        <v>0</v>
      </c>
    </row>
    <row r="1039" spans="1:23" x14ac:dyDescent="0.35">
      <c r="A1039">
        <v>45</v>
      </c>
      <c r="B1039" t="s">
        <v>980</v>
      </c>
      <c r="C1039">
        <v>4501</v>
      </c>
      <c r="D1039" t="s">
        <v>981</v>
      </c>
      <c r="E1039">
        <v>4501029</v>
      </c>
      <c r="F1039" t="s">
        <v>1004</v>
      </c>
      <c r="G1039">
        <v>2</v>
      </c>
      <c r="H1039" t="s">
        <v>1</v>
      </c>
      <c r="I1039" t="s">
        <v>2</v>
      </c>
      <c r="J1039" t="s">
        <v>3</v>
      </c>
      <c r="K1039" t="s">
        <v>48</v>
      </c>
      <c r="L1039" s="1">
        <v>1165733224.1600001</v>
      </c>
      <c r="M1039" s="1">
        <v>4830358255.3400002</v>
      </c>
      <c r="N1039">
        <v>0</v>
      </c>
      <c r="O1039" s="1">
        <v>100000000</v>
      </c>
      <c r="P1039">
        <v>0</v>
      </c>
      <c r="Q1039">
        <v>0</v>
      </c>
      <c r="R1039" s="1">
        <v>6096091479.5</v>
      </c>
      <c r="S1039" s="1">
        <v>100000000</v>
      </c>
      <c r="T1039" s="1">
        <v>99975000</v>
      </c>
      <c r="U1039">
        <v>0</v>
      </c>
      <c r="V1039">
        <v>0</v>
      </c>
      <c r="W1039" s="1">
        <v>5996091479.5</v>
      </c>
    </row>
    <row r="1040" spans="1:23" x14ac:dyDescent="0.35">
      <c r="A1040">
        <v>45</v>
      </c>
      <c r="B1040" t="s">
        <v>980</v>
      </c>
      <c r="C1040">
        <v>4501</v>
      </c>
      <c r="D1040" t="s">
        <v>981</v>
      </c>
      <c r="E1040">
        <v>4501029</v>
      </c>
      <c r="F1040" t="s">
        <v>1004</v>
      </c>
      <c r="G1040" t="s">
        <v>49</v>
      </c>
      <c r="H1040" t="s">
        <v>1</v>
      </c>
      <c r="I1040" t="s">
        <v>2</v>
      </c>
      <c r="J1040" t="s">
        <v>3</v>
      </c>
      <c r="K1040" t="s">
        <v>50</v>
      </c>
      <c r="L1040" s="1">
        <v>1165733224.1600001</v>
      </c>
      <c r="M1040" s="1">
        <v>4830358255.3400002</v>
      </c>
      <c r="N1040">
        <v>0</v>
      </c>
      <c r="O1040" s="1">
        <v>100000000</v>
      </c>
      <c r="P1040">
        <v>0</v>
      </c>
      <c r="Q1040">
        <v>0</v>
      </c>
      <c r="R1040" s="1">
        <v>6096091479.5</v>
      </c>
      <c r="S1040" s="1">
        <v>100000000</v>
      </c>
      <c r="T1040" s="1">
        <v>99975000</v>
      </c>
      <c r="U1040">
        <v>0</v>
      </c>
      <c r="V1040">
        <v>0</v>
      </c>
      <c r="W1040" s="1">
        <v>5996091479.5</v>
      </c>
    </row>
    <row r="1041" spans="1:23" x14ac:dyDescent="0.35">
      <c r="A1041">
        <v>45</v>
      </c>
      <c r="B1041" t="s">
        <v>980</v>
      </c>
      <c r="C1041">
        <v>4501</v>
      </c>
      <c r="D1041" t="s">
        <v>981</v>
      </c>
      <c r="E1041">
        <v>4501029</v>
      </c>
      <c r="F1041" t="s">
        <v>1004</v>
      </c>
      <c r="G1041" t="s">
        <v>159</v>
      </c>
      <c r="H1041" t="s">
        <v>1</v>
      </c>
      <c r="I1041" t="s">
        <v>2</v>
      </c>
      <c r="J1041" t="s">
        <v>3</v>
      </c>
      <c r="K1041" t="s">
        <v>160</v>
      </c>
      <c r="L1041" s="1">
        <v>1165733224.1600001</v>
      </c>
      <c r="M1041" s="1">
        <v>4830358255.3400002</v>
      </c>
      <c r="N1041">
        <v>0</v>
      </c>
      <c r="O1041" s="1">
        <v>100000000</v>
      </c>
      <c r="P1041">
        <v>0</v>
      </c>
      <c r="Q1041">
        <v>0</v>
      </c>
      <c r="R1041" s="1">
        <v>6096091479.5</v>
      </c>
      <c r="S1041" s="1">
        <v>100000000</v>
      </c>
      <c r="T1041" s="1">
        <v>99975000</v>
      </c>
      <c r="U1041">
        <v>0</v>
      </c>
      <c r="V1041">
        <v>0</v>
      </c>
      <c r="W1041" s="1">
        <v>5996091479.5</v>
      </c>
    </row>
    <row r="1042" spans="1:23" x14ac:dyDescent="0.35">
      <c r="A1042">
        <v>45</v>
      </c>
      <c r="B1042" t="s">
        <v>980</v>
      </c>
      <c r="C1042">
        <v>4501</v>
      </c>
      <c r="D1042" t="s">
        <v>981</v>
      </c>
      <c r="E1042">
        <v>4501029</v>
      </c>
      <c r="F1042" t="s">
        <v>1004</v>
      </c>
      <c r="G1042" t="s">
        <v>161</v>
      </c>
      <c r="H1042" t="s">
        <v>1</v>
      </c>
      <c r="I1042" t="s">
        <v>2</v>
      </c>
      <c r="J1042" t="s">
        <v>3</v>
      </c>
      <c r="K1042" t="s">
        <v>162</v>
      </c>
      <c r="L1042" s="1">
        <v>1165733224.1600001</v>
      </c>
      <c r="M1042" s="1">
        <v>4830358255.3400002</v>
      </c>
      <c r="N1042">
        <v>0</v>
      </c>
      <c r="O1042" s="1">
        <v>100000000</v>
      </c>
      <c r="P1042">
        <v>0</v>
      </c>
      <c r="Q1042">
        <v>0</v>
      </c>
      <c r="R1042" s="1">
        <v>6096091479.5</v>
      </c>
      <c r="S1042" s="1">
        <v>100000000</v>
      </c>
      <c r="T1042" s="1">
        <v>99975000</v>
      </c>
      <c r="U1042">
        <v>0</v>
      </c>
      <c r="V1042">
        <v>0</v>
      </c>
      <c r="W1042" s="1">
        <v>5996091479.5</v>
      </c>
    </row>
    <row r="1043" spans="1:23" x14ac:dyDescent="0.35">
      <c r="A1043">
        <v>45</v>
      </c>
      <c r="B1043" t="s">
        <v>980</v>
      </c>
      <c r="C1043">
        <v>4501</v>
      </c>
      <c r="D1043" t="s">
        <v>981</v>
      </c>
      <c r="E1043">
        <v>4501029</v>
      </c>
      <c r="F1043" t="s">
        <v>1004</v>
      </c>
      <c r="G1043" t="s">
        <v>163</v>
      </c>
      <c r="H1043" t="s">
        <v>1</v>
      </c>
      <c r="I1043" t="s">
        <v>2</v>
      </c>
      <c r="J1043" t="s">
        <v>3</v>
      </c>
      <c r="K1043" t="s">
        <v>164</v>
      </c>
      <c r="L1043" s="1">
        <v>1165733224.1600001</v>
      </c>
      <c r="M1043" s="1">
        <v>4830358255.3400002</v>
      </c>
      <c r="N1043">
        <v>0</v>
      </c>
      <c r="O1043" s="1">
        <v>100000000</v>
      </c>
      <c r="P1043">
        <v>0</v>
      </c>
      <c r="Q1043">
        <v>0</v>
      </c>
      <c r="R1043" s="1">
        <v>6096091479.5</v>
      </c>
      <c r="S1043" s="1">
        <v>100000000</v>
      </c>
      <c r="T1043" s="1">
        <v>99975000</v>
      </c>
      <c r="U1043">
        <v>0</v>
      </c>
      <c r="V1043">
        <v>0</v>
      </c>
      <c r="W1043" s="1">
        <v>5996091479.5</v>
      </c>
    </row>
    <row r="1044" spans="1:23" x14ac:dyDescent="0.35">
      <c r="A1044">
        <v>45</v>
      </c>
      <c r="B1044" t="s">
        <v>980</v>
      </c>
      <c r="C1044">
        <v>4501</v>
      </c>
      <c r="D1044" t="s">
        <v>981</v>
      </c>
      <c r="E1044">
        <v>4501029</v>
      </c>
      <c r="F1044" t="s">
        <v>1004</v>
      </c>
      <c r="G1044" t="s">
        <v>222</v>
      </c>
      <c r="H1044" t="s">
        <v>1</v>
      </c>
      <c r="I1044" t="s">
        <v>2</v>
      </c>
      <c r="J1044" t="s">
        <v>3</v>
      </c>
      <c r="K1044" t="s">
        <v>223</v>
      </c>
      <c r="L1044" s="1">
        <v>1165733224.1600001</v>
      </c>
      <c r="M1044" s="1">
        <v>4830358255.3400002</v>
      </c>
      <c r="N1044">
        <v>0</v>
      </c>
      <c r="O1044" s="1">
        <v>100000000</v>
      </c>
      <c r="P1044">
        <v>0</v>
      </c>
      <c r="Q1044">
        <v>0</v>
      </c>
      <c r="R1044" s="1">
        <v>6096091479.5</v>
      </c>
      <c r="S1044" s="1">
        <v>100000000</v>
      </c>
      <c r="T1044" s="1">
        <v>99975000</v>
      </c>
      <c r="U1044">
        <v>0</v>
      </c>
      <c r="V1044">
        <v>0</v>
      </c>
      <c r="W1044" s="1">
        <v>5996091479.5</v>
      </c>
    </row>
    <row r="1045" spans="1:23" x14ac:dyDescent="0.35">
      <c r="A1045">
        <v>45</v>
      </c>
      <c r="B1045" t="s">
        <v>980</v>
      </c>
      <c r="C1045">
        <v>4501</v>
      </c>
      <c r="D1045" t="s">
        <v>981</v>
      </c>
      <c r="E1045">
        <v>4501029</v>
      </c>
      <c r="F1045" t="s">
        <v>1004</v>
      </c>
      <c r="G1045" t="s">
        <v>1005</v>
      </c>
      <c r="H1045">
        <v>319</v>
      </c>
      <c r="I1045" t="s">
        <v>1006</v>
      </c>
      <c r="J1045">
        <v>538</v>
      </c>
      <c r="K1045" t="s">
        <v>1007</v>
      </c>
      <c r="L1045">
        <v>0</v>
      </c>
      <c r="M1045" s="1">
        <v>4830358255.3400002</v>
      </c>
      <c r="N1045">
        <v>0</v>
      </c>
      <c r="O1045">
        <v>0</v>
      </c>
      <c r="P1045">
        <v>0</v>
      </c>
      <c r="Q1045">
        <v>0</v>
      </c>
      <c r="R1045" s="1">
        <v>4830358255.3400002</v>
      </c>
      <c r="S1045">
        <v>0</v>
      </c>
      <c r="T1045">
        <v>0</v>
      </c>
      <c r="U1045">
        <v>0</v>
      </c>
      <c r="V1045">
        <v>0</v>
      </c>
      <c r="W1045" s="1">
        <v>4830358255.3400002</v>
      </c>
    </row>
    <row r="1046" spans="1:23" x14ac:dyDescent="0.35">
      <c r="A1046">
        <v>45</v>
      </c>
      <c r="B1046" t="s">
        <v>980</v>
      </c>
      <c r="C1046">
        <v>4501</v>
      </c>
      <c r="D1046" t="s">
        <v>981</v>
      </c>
      <c r="E1046">
        <v>4501029</v>
      </c>
      <c r="F1046" t="s">
        <v>1004</v>
      </c>
      <c r="G1046" t="s">
        <v>1008</v>
      </c>
      <c r="H1046">
        <v>1</v>
      </c>
      <c r="I1046" t="s">
        <v>225</v>
      </c>
      <c r="J1046">
        <v>460</v>
      </c>
      <c r="K1046" t="s">
        <v>1007</v>
      </c>
      <c r="L1046" s="1">
        <v>257776560</v>
      </c>
      <c r="M1046">
        <v>0</v>
      </c>
      <c r="N1046">
        <v>0</v>
      </c>
      <c r="O1046" s="1">
        <v>100000000</v>
      </c>
      <c r="P1046">
        <v>0</v>
      </c>
      <c r="Q1046">
        <v>0</v>
      </c>
      <c r="R1046" s="1">
        <v>357776560</v>
      </c>
      <c r="S1046" s="1">
        <v>100000000</v>
      </c>
      <c r="T1046" s="1">
        <v>99975000</v>
      </c>
      <c r="U1046">
        <v>0</v>
      </c>
      <c r="V1046">
        <v>0</v>
      </c>
      <c r="W1046" s="1">
        <v>257776560</v>
      </c>
    </row>
    <row r="1047" spans="1:23" x14ac:dyDescent="0.35">
      <c r="A1047">
        <v>45</v>
      </c>
      <c r="B1047" t="s">
        <v>980</v>
      </c>
      <c r="C1047">
        <v>4501</v>
      </c>
      <c r="D1047" t="s">
        <v>981</v>
      </c>
      <c r="E1047">
        <v>4501029</v>
      </c>
      <c r="F1047" t="s">
        <v>1004</v>
      </c>
      <c r="G1047" t="s">
        <v>1009</v>
      </c>
      <c r="H1047">
        <v>260</v>
      </c>
      <c r="I1047" t="s">
        <v>1010</v>
      </c>
      <c r="J1047">
        <v>461</v>
      </c>
      <c r="K1047" t="s">
        <v>1007</v>
      </c>
      <c r="L1047" s="1">
        <v>907956664.15999997</v>
      </c>
      <c r="M1047">
        <v>0</v>
      </c>
      <c r="N1047">
        <v>0</v>
      </c>
      <c r="O1047">
        <v>0</v>
      </c>
      <c r="P1047">
        <v>0</v>
      </c>
      <c r="Q1047">
        <v>0</v>
      </c>
      <c r="R1047" s="1">
        <v>907956664.15999997</v>
      </c>
      <c r="S1047">
        <v>0</v>
      </c>
      <c r="T1047">
        <v>0</v>
      </c>
      <c r="U1047">
        <v>0</v>
      </c>
      <c r="V1047">
        <v>0</v>
      </c>
      <c r="W1047" s="1">
        <v>907956664.15999997</v>
      </c>
    </row>
    <row r="1048" spans="1:23" x14ac:dyDescent="0.35">
      <c r="A1048">
        <v>45</v>
      </c>
      <c r="B1048" t="s">
        <v>980</v>
      </c>
      <c r="C1048">
        <v>4501</v>
      </c>
      <c r="D1048" t="s">
        <v>981</v>
      </c>
      <c r="E1048">
        <v>4501048</v>
      </c>
      <c r="F1048" t="s">
        <v>1011</v>
      </c>
      <c r="G1048">
        <v>2</v>
      </c>
      <c r="H1048" t="s">
        <v>1</v>
      </c>
      <c r="I1048" t="s">
        <v>2</v>
      </c>
      <c r="J1048" t="s">
        <v>3</v>
      </c>
      <c r="K1048" t="s">
        <v>48</v>
      </c>
      <c r="L1048" s="1">
        <v>325476097.16000003</v>
      </c>
      <c r="M1048">
        <v>0</v>
      </c>
      <c r="N1048">
        <v>0</v>
      </c>
      <c r="O1048">
        <v>0</v>
      </c>
      <c r="P1048">
        <v>0</v>
      </c>
      <c r="Q1048">
        <v>0</v>
      </c>
      <c r="R1048" s="1">
        <v>325476097.16000003</v>
      </c>
      <c r="S1048" s="1">
        <v>63722781</v>
      </c>
      <c r="T1048" s="1">
        <v>63722781</v>
      </c>
      <c r="U1048" s="1">
        <v>63722781</v>
      </c>
      <c r="V1048" s="1">
        <v>63722781</v>
      </c>
      <c r="W1048" s="1">
        <v>261753316.16</v>
      </c>
    </row>
    <row r="1049" spans="1:23" x14ac:dyDescent="0.35">
      <c r="A1049">
        <v>45</v>
      </c>
      <c r="B1049" t="s">
        <v>980</v>
      </c>
      <c r="C1049">
        <v>4501</v>
      </c>
      <c r="D1049" t="s">
        <v>981</v>
      </c>
      <c r="E1049">
        <v>4501048</v>
      </c>
      <c r="F1049" t="s">
        <v>1011</v>
      </c>
      <c r="G1049" t="s">
        <v>49</v>
      </c>
      <c r="H1049" t="s">
        <v>1</v>
      </c>
      <c r="I1049" t="s">
        <v>2</v>
      </c>
      <c r="J1049" t="s">
        <v>3</v>
      </c>
      <c r="K1049" t="s">
        <v>50</v>
      </c>
      <c r="L1049" s="1">
        <v>325476097.16000003</v>
      </c>
      <c r="M1049">
        <v>0</v>
      </c>
      <c r="N1049">
        <v>0</v>
      </c>
      <c r="O1049">
        <v>0</v>
      </c>
      <c r="P1049">
        <v>0</v>
      </c>
      <c r="Q1049">
        <v>0</v>
      </c>
      <c r="R1049" s="1">
        <v>325476097.16000003</v>
      </c>
      <c r="S1049" s="1">
        <v>63722781</v>
      </c>
      <c r="T1049" s="1">
        <v>63722781</v>
      </c>
      <c r="U1049" s="1">
        <v>63722781</v>
      </c>
      <c r="V1049" s="1">
        <v>63722781</v>
      </c>
      <c r="W1049" s="1">
        <v>261753316.16</v>
      </c>
    </row>
    <row r="1050" spans="1:23" x14ac:dyDescent="0.35">
      <c r="A1050">
        <v>45</v>
      </c>
      <c r="B1050" t="s">
        <v>980</v>
      </c>
      <c r="C1050">
        <v>4501</v>
      </c>
      <c r="D1050" t="s">
        <v>981</v>
      </c>
      <c r="E1050">
        <v>4501048</v>
      </c>
      <c r="F1050" t="s">
        <v>1011</v>
      </c>
      <c r="G1050" t="s">
        <v>51</v>
      </c>
      <c r="H1050" t="s">
        <v>1</v>
      </c>
      <c r="I1050" t="s">
        <v>2</v>
      </c>
      <c r="J1050" t="s">
        <v>3</v>
      </c>
      <c r="K1050" t="s">
        <v>52</v>
      </c>
      <c r="L1050" s="1">
        <v>324507957.04000002</v>
      </c>
      <c r="M1050">
        <v>0</v>
      </c>
      <c r="N1050">
        <v>0</v>
      </c>
      <c r="O1050">
        <v>0</v>
      </c>
      <c r="P1050">
        <v>0</v>
      </c>
      <c r="Q1050">
        <v>0</v>
      </c>
      <c r="R1050" s="1">
        <v>324507957.04000002</v>
      </c>
      <c r="S1050" s="1">
        <v>63505081</v>
      </c>
      <c r="T1050" s="1">
        <v>63505081</v>
      </c>
      <c r="U1050" s="1">
        <v>63505081</v>
      </c>
      <c r="V1050" s="1">
        <v>63505081</v>
      </c>
      <c r="W1050" s="1">
        <v>261002876.03999999</v>
      </c>
    </row>
    <row r="1051" spans="1:23" x14ac:dyDescent="0.35">
      <c r="A1051">
        <v>45</v>
      </c>
      <c r="B1051" t="s">
        <v>980</v>
      </c>
      <c r="C1051">
        <v>4501</v>
      </c>
      <c r="D1051" t="s">
        <v>981</v>
      </c>
      <c r="E1051">
        <v>4501048</v>
      </c>
      <c r="F1051" t="s">
        <v>1011</v>
      </c>
      <c r="G1051" t="s">
        <v>53</v>
      </c>
      <c r="H1051" t="s">
        <v>1</v>
      </c>
      <c r="I1051" t="s">
        <v>2</v>
      </c>
      <c r="J1051" t="s">
        <v>3</v>
      </c>
      <c r="K1051" t="s">
        <v>54</v>
      </c>
      <c r="L1051" s="1">
        <v>324507957.04000002</v>
      </c>
      <c r="M1051">
        <v>0</v>
      </c>
      <c r="N1051">
        <v>0</v>
      </c>
      <c r="O1051">
        <v>0</v>
      </c>
      <c r="P1051">
        <v>0</v>
      </c>
      <c r="Q1051">
        <v>0</v>
      </c>
      <c r="R1051" s="1">
        <v>324507957.04000002</v>
      </c>
      <c r="S1051" s="1">
        <v>63505081</v>
      </c>
      <c r="T1051" s="1">
        <v>63505081</v>
      </c>
      <c r="U1051" s="1">
        <v>63505081</v>
      </c>
      <c r="V1051" s="1">
        <v>63505081</v>
      </c>
      <c r="W1051" s="1">
        <v>261002876.03999999</v>
      </c>
    </row>
    <row r="1052" spans="1:23" x14ac:dyDescent="0.35">
      <c r="A1052">
        <v>45</v>
      </c>
      <c r="B1052" t="s">
        <v>980</v>
      </c>
      <c r="C1052">
        <v>4501</v>
      </c>
      <c r="D1052" t="s">
        <v>981</v>
      </c>
      <c r="E1052">
        <v>4501048</v>
      </c>
      <c r="F1052" t="s">
        <v>1011</v>
      </c>
      <c r="G1052" t="s">
        <v>55</v>
      </c>
      <c r="H1052" t="s">
        <v>1</v>
      </c>
      <c r="I1052" t="s">
        <v>2</v>
      </c>
      <c r="J1052" t="s">
        <v>3</v>
      </c>
      <c r="K1052" t="s">
        <v>56</v>
      </c>
      <c r="L1052" s="1">
        <v>231732482.03</v>
      </c>
      <c r="M1052">
        <v>0</v>
      </c>
      <c r="N1052">
        <v>0</v>
      </c>
      <c r="O1052">
        <v>0</v>
      </c>
      <c r="P1052">
        <v>0</v>
      </c>
      <c r="Q1052">
        <v>0</v>
      </c>
      <c r="R1052" s="1">
        <v>231732482.03</v>
      </c>
      <c r="S1052" s="1">
        <v>44928757</v>
      </c>
      <c r="T1052" s="1">
        <v>44928757</v>
      </c>
      <c r="U1052" s="1">
        <v>44928757</v>
      </c>
      <c r="V1052" s="1">
        <v>44928757</v>
      </c>
      <c r="W1052" s="1">
        <v>186803725.03</v>
      </c>
    </row>
    <row r="1053" spans="1:23" x14ac:dyDescent="0.35">
      <c r="A1053">
        <v>45</v>
      </c>
      <c r="B1053" t="s">
        <v>980</v>
      </c>
      <c r="C1053">
        <v>4501</v>
      </c>
      <c r="D1053" t="s">
        <v>981</v>
      </c>
      <c r="E1053">
        <v>4501048</v>
      </c>
      <c r="F1053" t="s">
        <v>1011</v>
      </c>
      <c r="G1053" t="s">
        <v>57</v>
      </c>
      <c r="H1053" t="s">
        <v>1</v>
      </c>
      <c r="I1053" t="s">
        <v>2</v>
      </c>
      <c r="J1053" t="s">
        <v>3</v>
      </c>
      <c r="K1053" t="s">
        <v>58</v>
      </c>
      <c r="L1053" s="1">
        <v>231732482.03</v>
      </c>
      <c r="M1053">
        <v>0</v>
      </c>
      <c r="N1053">
        <v>0</v>
      </c>
      <c r="O1053">
        <v>0</v>
      </c>
      <c r="P1053">
        <v>0</v>
      </c>
      <c r="Q1053">
        <v>0</v>
      </c>
      <c r="R1053" s="1">
        <v>231732482.03</v>
      </c>
      <c r="S1053" s="1">
        <v>44928757</v>
      </c>
      <c r="T1053" s="1">
        <v>44928757</v>
      </c>
      <c r="U1053" s="1">
        <v>44928757</v>
      </c>
      <c r="V1053" s="1">
        <v>44928757</v>
      </c>
      <c r="W1053" s="1">
        <v>186803725.03</v>
      </c>
    </row>
    <row r="1054" spans="1:23" x14ac:dyDescent="0.35">
      <c r="A1054">
        <v>45</v>
      </c>
      <c r="B1054" t="s">
        <v>980</v>
      </c>
      <c r="C1054">
        <v>4501</v>
      </c>
      <c r="D1054" t="s">
        <v>981</v>
      </c>
      <c r="E1054">
        <v>4501048</v>
      </c>
      <c r="F1054" t="s">
        <v>1011</v>
      </c>
      <c r="G1054" t="s">
        <v>59</v>
      </c>
      <c r="H1054" t="s">
        <v>1</v>
      </c>
      <c r="I1054" t="s">
        <v>2</v>
      </c>
      <c r="J1054" t="s">
        <v>3</v>
      </c>
      <c r="K1054" t="s">
        <v>60</v>
      </c>
      <c r="L1054" s="1">
        <v>193628023.75999999</v>
      </c>
      <c r="M1054">
        <v>0</v>
      </c>
      <c r="N1054">
        <v>0</v>
      </c>
      <c r="O1054">
        <v>0</v>
      </c>
      <c r="P1054">
        <v>0</v>
      </c>
      <c r="Q1054">
        <v>0</v>
      </c>
      <c r="R1054" s="1">
        <v>193628023.75999999</v>
      </c>
      <c r="S1054" s="1">
        <v>38128471</v>
      </c>
      <c r="T1054" s="1">
        <v>38128471</v>
      </c>
      <c r="U1054" s="1">
        <v>38128471</v>
      </c>
      <c r="V1054" s="1">
        <v>38128471</v>
      </c>
      <c r="W1054" s="1">
        <v>155499552.75999999</v>
      </c>
    </row>
    <row r="1055" spans="1:23" x14ac:dyDescent="0.35">
      <c r="A1055">
        <v>45</v>
      </c>
      <c r="B1055" t="s">
        <v>980</v>
      </c>
      <c r="C1055">
        <v>4501</v>
      </c>
      <c r="D1055" t="s">
        <v>981</v>
      </c>
      <c r="E1055">
        <v>4501048</v>
      </c>
      <c r="F1055" t="s">
        <v>1011</v>
      </c>
      <c r="G1055" t="s">
        <v>1012</v>
      </c>
      <c r="H1055">
        <v>32</v>
      </c>
      <c r="I1055" t="s">
        <v>62</v>
      </c>
      <c r="J1055">
        <v>168</v>
      </c>
      <c r="K1055" t="s">
        <v>1013</v>
      </c>
      <c r="L1055" s="1">
        <v>193628023.75999999</v>
      </c>
      <c r="M1055">
        <v>0</v>
      </c>
      <c r="N1055">
        <v>0</v>
      </c>
      <c r="O1055">
        <v>0</v>
      </c>
      <c r="P1055">
        <v>0</v>
      </c>
      <c r="Q1055">
        <v>0</v>
      </c>
      <c r="R1055" s="1">
        <v>193628023.75999999</v>
      </c>
      <c r="S1055" s="1">
        <v>38128471</v>
      </c>
      <c r="T1055" s="1">
        <v>38128471</v>
      </c>
      <c r="U1055" s="1">
        <v>38128471</v>
      </c>
      <c r="V1055" s="1">
        <v>38128471</v>
      </c>
      <c r="W1055" s="1">
        <v>155499552.75999999</v>
      </c>
    </row>
    <row r="1056" spans="1:23" x14ac:dyDescent="0.35">
      <c r="A1056">
        <v>45</v>
      </c>
      <c r="B1056" t="s">
        <v>980</v>
      </c>
      <c r="C1056">
        <v>4501</v>
      </c>
      <c r="D1056" t="s">
        <v>981</v>
      </c>
      <c r="E1056">
        <v>4501048</v>
      </c>
      <c r="F1056" t="s">
        <v>1011</v>
      </c>
      <c r="G1056" t="s">
        <v>74</v>
      </c>
      <c r="H1056" t="s">
        <v>1</v>
      </c>
      <c r="I1056" t="s">
        <v>2</v>
      </c>
      <c r="J1056" t="s">
        <v>3</v>
      </c>
      <c r="K1056" t="s">
        <v>75</v>
      </c>
      <c r="L1056" s="1">
        <v>8538458</v>
      </c>
      <c r="M1056">
        <v>0</v>
      </c>
      <c r="N1056">
        <v>0</v>
      </c>
      <c r="O1056">
        <v>0</v>
      </c>
      <c r="P1056">
        <v>0</v>
      </c>
      <c r="Q1056">
        <v>0</v>
      </c>
      <c r="R1056" s="1">
        <v>8538458</v>
      </c>
      <c r="S1056">
        <v>0</v>
      </c>
      <c r="T1056">
        <v>0</v>
      </c>
      <c r="U1056">
        <v>0</v>
      </c>
      <c r="V1056">
        <v>0</v>
      </c>
      <c r="W1056" s="1">
        <v>8538458</v>
      </c>
    </row>
    <row r="1057" spans="1:23" x14ac:dyDescent="0.35">
      <c r="A1057">
        <v>45</v>
      </c>
      <c r="B1057" t="s">
        <v>980</v>
      </c>
      <c r="C1057">
        <v>4501</v>
      </c>
      <c r="D1057" t="s">
        <v>981</v>
      </c>
      <c r="E1057">
        <v>4501048</v>
      </c>
      <c r="F1057" t="s">
        <v>1011</v>
      </c>
      <c r="G1057" t="s">
        <v>1014</v>
      </c>
      <c r="H1057">
        <v>32</v>
      </c>
      <c r="I1057" t="s">
        <v>62</v>
      </c>
      <c r="J1057">
        <v>185</v>
      </c>
      <c r="K1057" t="s">
        <v>1015</v>
      </c>
      <c r="L1057" s="1">
        <v>8538458</v>
      </c>
      <c r="M1057">
        <v>0</v>
      </c>
      <c r="N1057">
        <v>0</v>
      </c>
      <c r="O1057">
        <v>0</v>
      </c>
      <c r="P1057">
        <v>0</v>
      </c>
      <c r="Q1057">
        <v>0</v>
      </c>
      <c r="R1057" s="1">
        <v>8538458</v>
      </c>
      <c r="S1057">
        <v>0</v>
      </c>
      <c r="T1057">
        <v>0</v>
      </c>
      <c r="U1057">
        <v>0</v>
      </c>
      <c r="V1057">
        <v>0</v>
      </c>
      <c r="W1057" s="1">
        <v>8538458</v>
      </c>
    </row>
    <row r="1058" spans="1:23" x14ac:dyDescent="0.35">
      <c r="A1058">
        <v>45</v>
      </c>
      <c r="B1058" t="s">
        <v>980</v>
      </c>
      <c r="C1058">
        <v>4501</v>
      </c>
      <c r="D1058" t="s">
        <v>981</v>
      </c>
      <c r="E1058">
        <v>4501048</v>
      </c>
      <c r="F1058" t="s">
        <v>1011</v>
      </c>
      <c r="G1058" t="s">
        <v>79</v>
      </c>
      <c r="H1058" t="s">
        <v>1</v>
      </c>
      <c r="I1058" t="s">
        <v>2</v>
      </c>
      <c r="J1058" t="s">
        <v>3</v>
      </c>
      <c r="K1058" t="s">
        <v>80</v>
      </c>
      <c r="L1058" s="1">
        <v>5647485</v>
      </c>
      <c r="M1058">
        <v>0</v>
      </c>
      <c r="N1058">
        <v>0</v>
      </c>
      <c r="O1058">
        <v>0</v>
      </c>
      <c r="P1058">
        <v>0</v>
      </c>
      <c r="Q1058">
        <v>0</v>
      </c>
      <c r="R1058" s="1">
        <v>5647485</v>
      </c>
      <c r="S1058" s="1">
        <v>2640990</v>
      </c>
      <c r="T1058" s="1">
        <v>2640990</v>
      </c>
      <c r="U1058" s="1">
        <v>2640990</v>
      </c>
      <c r="V1058" s="1">
        <v>2640990</v>
      </c>
      <c r="W1058" s="1">
        <v>3006495</v>
      </c>
    </row>
    <row r="1059" spans="1:23" x14ac:dyDescent="0.35">
      <c r="A1059">
        <v>45</v>
      </c>
      <c r="B1059" t="s">
        <v>980</v>
      </c>
      <c r="C1059">
        <v>4501</v>
      </c>
      <c r="D1059" t="s">
        <v>981</v>
      </c>
      <c r="E1059">
        <v>4501048</v>
      </c>
      <c r="F1059" t="s">
        <v>1011</v>
      </c>
      <c r="G1059" t="s">
        <v>1016</v>
      </c>
      <c r="H1059">
        <v>32</v>
      </c>
      <c r="I1059" t="s">
        <v>62</v>
      </c>
      <c r="J1059">
        <v>191</v>
      </c>
      <c r="K1059" t="s">
        <v>1017</v>
      </c>
      <c r="L1059" s="1">
        <v>5647485</v>
      </c>
      <c r="M1059">
        <v>0</v>
      </c>
      <c r="N1059">
        <v>0</v>
      </c>
      <c r="O1059">
        <v>0</v>
      </c>
      <c r="P1059">
        <v>0</v>
      </c>
      <c r="Q1059">
        <v>0</v>
      </c>
      <c r="R1059" s="1">
        <v>5647485</v>
      </c>
      <c r="S1059" s="1">
        <v>2640990</v>
      </c>
      <c r="T1059" s="1">
        <v>2640990</v>
      </c>
      <c r="U1059" s="1">
        <v>2640990</v>
      </c>
      <c r="V1059" s="1">
        <v>2640990</v>
      </c>
      <c r="W1059" s="1">
        <v>3006495</v>
      </c>
    </row>
    <row r="1060" spans="1:23" x14ac:dyDescent="0.35">
      <c r="A1060">
        <v>45</v>
      </c>
      <c r="B1060" t="s">
        <v>980</v>
      </c>
      <c r="C1060">
        <v>4501</v>
      </c>
      <c r="D1060" t="s">
        <v>981</v>
      </c>
      <c r="E1060">
        <v>4501048</v>
      </c>
      <c r="F1060" t="s">
        <v>1011</v>
      </c>
      <c r="G1060" t="s">
        <v>84</v>
      </c>
      <c r="H1060" t="s">
        <v>1</v>
      </c>
      <c r="I1060" t="s">
        <v>2</v>
      </c>
      <c r="J1060" t="s">
        <v>3</v>
      </c>
      <c r="K1060" t="s">
        <v>85</v>
      </c>
      <c r="L1060" s="1">
        <v>23918515.27</v>
      </c>
      <c r="M1060">
        <v>0</v>
      </c>
      <c r="N1060">
        <v>0</v>
      </c>
      <c r="O1060">
        <v>0</v>
      </c>
      <c r="P1060">
        <v>0</v>
      </c>
      <c r="Q1060">
        <v>0</v>
      </c>
      <c r="R1060" s="1">
        <v>23918515.27</v>
      </c>
      <c r="S1060" s="1">
        <v>4159296</v>
      </c>
      <c r="T1060" s="1">
        <v>4159296</v>
      </c>
      <c r="U1060" s="1">
        <v>4159296</v>
      </c>
      <c r="V1060" s="1">
        <v>4159296</v>
      </c>
      <c r="W1060" s="1">
        <v>19759219.27</v>
      </c>
    </row>
    <row r="1061" spans="1:23" x14ac:dyDescent="0.35">
      <c r="A1061">
        <v>45</v>
      </c>
      <c r="B1061" t="s">
        <v>980</v>
      </c>
      <c r="C1061">
        <v>4501</v>
      </c>
      <c r="D1061" t="s">
        <v>981</v>
      </c>
      <c r="E1061">
        <v>4501048</v>
      </c>
      <c r="F1061" t="s">
        <v>1011</v>
      </c>
      <c r="G1061" t="s">
        <v>86</v>
      </c>
      <c r="H1061" t="s">
        <v>1</v>
      </c>
      <c r="I1061" t="s">
        <v>2</v>
      </c>
      <c r="J1061" t="s">
        <v>3</v>
      </c>
      <c r="K1061" t="s">
        <v>87</v>
      </c>
      <c r="L1061" s="1">
        <v>17825575</v>
      </c>
      <c r="M1061">
        <v>0</v>
      </c>
      <c r="N1061">
        <v>0</v>
      </c>
      <c r="O1061">
        <v>0</v>
      </c>
      <c r="P1061">
        <v>0</v>
      </c>
      <c r="Q1061">
        <v>0</v>
      </c>
      <c r="R1061" s="1">
        <v>17825575</v>
      </c>
      <c r="S1061">
        <v>0</v>
      </c>
      <c r="T1061">
        <v>0</v>
      </c>
      <c r="U1061">
        <v>0</v>
      </c>
      <c r="V1061">
        <v>0</v>
      </c>
      <c r="W1061" s="1">
        <v>17825575</v>
      </c>
    </row>
    <row r="1062" spans="1:23" x14ac:dyDescent="0.35">
      <c r="A1062">
        <v>45</v>
      </c>
      <c r="B1062" t="s">
        <v>980</v>
      </c>
      <c r="C1062">
        <v>4501</v>
      </c>
      <c r="D1062" t="s">
        <v>981</v>
      </c>
      <c r="E1062">
        <v>4501048</v>
      </c>
      <c r="F1062" t="s">
        <v>1011</v>
      </c>
      <c r="G1062" t="s">
        <v>1018</v>
      </c>
      <c r="H1062">
        <v>32</v>
      </c>
      <c r="I1062" t="s">
        <v>62</v>
      </c>
      <c r="J1062">
        <v>199</v>
      </c>
      <c r="K1062" t="s">
        <v>1019</v>
      </c>
      <c r="L1062" s="1">
        <v>17825575</v>
      </c>
      <c r="M1062">
        <v>0</v>
      </c>
      <c r="N1062">
        <v>0</v>
      </c>
      <c r="O1062">
        <v>0</v>
      </c>
      <c r="P1062">
        <v>0</v>
      </c>
      <c r="Q1062">
        <v>0</v>
      </c>
      <c r="R1062" s="1">
        <v>17825575</v>
      </c>
      <c r="S1062">
        <v>0</v>
      </c>
      <c r="T1062">
        <v>0</v>
      </c>
      <c r="U1062">
        <v>0</v>
      </c>
      <c r="V1062">
        <v>0</v>
      </c>
      <c r="W1062" s="1">
        <v>17825575</v>
      </c>
    </row>
    <row r="1063" spans="1:23" x14ac:dyDescent="0.35">
      <c r="A1063">
        <v>45</v>
      </c>
      <c r="B1063" t="s">
        <v>980</v>
      </c>
      <c r="C1063">
        <v>4501</v>
      </c>
      <c r="D1063" t="s">
        <v>981</v>
      </c>
      <c r="E1063">
        <v>4501048</v>
      </c>
      <c r="F1063" t="s">
        <v>1011</v>
      </c>
      <c r="G1063" t="s">
        <v>91</v>
      </c>
      <c r="H1063" t="s">
        <v>1</v>
      </c>
      <c r="I1063" t="s">
        <v>2</v>
      </c>
      <c r="J1063" t="s">
        <v>3</v>
      </c>
      <c r="K1063" t="s">
        <v>92</v>
      </c>
      <c r="L1063" s="1">
        <v>6092940.2699999996</v>
      </c>
      <c r="M1063">
        <v>0</v>
      </c>
      <c r="N1063">
        <v>0</v>
      </c>
      <c r="O1063">
        <v>0</v>
      </c>
      <c r="P1063">
        <v>0</v>
      </c>
      <c r="Q1063">
        <v>0</v>
      </c>
      <c r="R1063" s="1">
        <v>6092940.2699999996</v>
      </c>
      <c r="S1063" s="1">
        <v>4159296</v>
      </c>
      <c r="T1063" s="1">
        <v>4159296</v>
      </c>
      <c r="U1063" s="1">
        <v>4159296</v>
      </c>
      <c r="V1063" s="1">
        <v>4159296</v>
      </c>
      <c r="W1063" s="1">
        <v>1933644.27</v>
      </c>
    </row>
    <row r="1064" spans="1:23" x14ac:dyDescent="0.35">
      <c r="A1064">
        <v>45</v>
      </c>
      <c r="B1064" t="s">
        <v>980</v>
      </c>
      <c r="C1064">
        <v>4501</v>
      </c>
      <c r="D1064" t="s">
        <v>981</v>
      </c>
      <c r="E1064">
        <v>4501048</v>
      </c>
      <c r="F1064" t="s">
        <v>1011</v>
      </c>
      <c r="G1064" t="s">
        <v>1020</v>
      </c>
      <c r="H1064">
        <v>32</v>
      </c>
      <c r="I1064" t="s">
        <v>62</v>
      </c>
      <c r="J1064">
        <v>207</v>
      </c>
      <c r="K1064" t="s">
        <v>1021</v>
      </c>
      <c r="L1064" s="1">
        <v>6092940.2699999996</v>
      </c>
      <c r="M1064">
        <v>0</v>
      </c>
      <c r="N1064">
        <v>0</v>
      </c>
      <c r="O1064">
        <v>0</v>
      </c>
      <c r="P1064">
        <v>0</v>
      </c>
      <c r="Q1064">
        <v>0</v>
      </c>
      <c r="R1064" s="1">
        <v>6092940.2699999996</v>
      </c>
      <c r="S1064" s="1">
        <v>4159296</v>
      </c>
      <c r="T1064" s="1">
        <v>4159296</v>
      </c>
      <c r="U1064" s="1">
        <v>4159296</v>
      </c>
      <c r="V1064" s="1">
        <v>4159296</v>
      </c>
      <c r="W1064" s="1">
        <v>1933644.27</v>
      </c>
    </row>
    <row r="1065" spans="1:23" x14ac:dyDescent="0.35">
      <c r="A1065">
        <v>45</v>
      </c>
      <c r="B1065" t="s">
        <v>980</v>
      </c>
      <c r="C1065">
        <v>4501</v>
      </c>
      <c r="D1065" t="s">
        <v>981</v>
      </c>
      <c r="E1065">
        <v>4501048</v>
      </c>
      <c r="F1065" t="s">
        <v>1011</v>
      </c>
      <c r="G1065" t="s">
        <v>96</v>
      </c>
      <c r="H1065" t="s">
        <v>1</v>
      </c>
      <c r="I1065" t="s">
        <v>2</v>
      </c>
      <c r="J1065" t="s">
        <v>3</v>
      </c>
      <c r="K1065" t="s">
        <v>97</v>
      </c>
      <c r="L1065" s="1">
        <v>78791228.849999994</v>
      </c>
      <c r="M1065">
        <v>0</v>
      </c>
      <c r="N1065">
        <v>0</v>
      </c>
      <c r="O1065">
        <v>0</v>
      </c>
      <c r="P1065">
        <v>0</v>
      </c>
      <c r="Q1065">
        <v>0</v>
      </c>
      <c r="R1065" s="1">
        <v>78791228.849999994</v>
      </c>
      <c r="S1065" s="1">
        <v>12791300</v>
      </c>
      <c r="T1065" s="1">
        <v>12791300</v>
      </c>
      <c r="U1065" s="1">
        <v>12791300</v>
      </c>
      <c r="V1065" s="1">
        <v>12791300</v>
      </c>
      <c r="W1065" s="1">
        <v>65999928.850000001</v>
      </c>
    </row>
    <row r="1066" spans="1:23" x14ac:dyDescent="0.35">
      <c r="A1066">
        <v>45</v>
      </c>
      <c r="B1066" t="s">
        <v>980</v>
      </c>
      <c r="C1066">
        <v>4501</v>
      </c>
      <c r="D1066" t="s">
        <v>981</v>
      </c>
      <c r="E1066">
        <v>4501048</v>
      </c>
      <c r="F1066" t="s">
        <v>1011</v>
      </c>
      <c r="G1066" t="s">
        <v>98</v>
      </c>
      <c r="H1066" t="s">
        <v>1</v>
      </c>
      <c r="I1066" t="s">
        <v>2</v>
      </c>
      <c r="J1066" t="s">
        <v>3</v>
      </c>
      <c r="K1066" t="s">
        <v>99</v>
      </c>
      <c r="L1066" s="1">
        <v>23235362.850000001</v>
      </c>
      <c r="M1066">
        <v>0</v>
      </c>
      <c r="N1066">
        <v>0</v>
      </c>
      <c r="O1066">
        <v>0</v>
      </c>
      <c r="P1066">
        <v>0</v>
      </c>
      <c r="Q1066">
        <v>0</v>
      </c>
      <c r="R1066" s="1">
        <v>23235362.850000001</v>
      </c>
      <c r="S1066" s="1">
        <v>5208900</v>
      </c>
      <c r="T1066" s="1">
        <v>5208900</v>
      </c>
      <c r="U1066" s="1">
        <v>5208900</v>
      </c>
      <c r="V1066" s="1">
        <v>5208900</v>
      </c>
      <c r="W1066" s="1">
        <v>18026462.850000001</v>
      </c>
    </row>
    <row r="1067" spans="1:23" x14ac:dyDescent="0.35">
      <c r="A1067">
        <v>45</v>
      </c>
      <c r="B1067" t="s">
        <v>980</v>
      </c>
      <c r="C1067">
        <v>4501</v>
      </c>
      <c r="D1067" t="s">
        <v>981</v>
      </c>
      <c r="E1067">
        <v>4501048</v>
      </c>
      <c r="F1067" t="s">
        <v>1011</v>
      </c>
      <c r="G1067" t="s">
        <v>1022</v>
      </c>
      <c r="H1067">
        <v>32</v>
      </c>
      <c r="I1067" t="s">
        <v>62</v>
      </c>
      <c r="J1067">
        <v>225</v>
      </c>
      <c r="K1067" t="s">
        <v>1023</v>
      </c>
      <c r="L1067" s="1">
        <v>23235362.850000001</v>
      </c>
      <c r="M1067">
        <v>0</v>
      </c>
      <c r="N1067">
        <v>0</v>
      </c>
      <c r="O1067">
        <v>0</v>
      </c>
      <c r="P1067">
        <v>0</v>
      </c>
      <c r="Q1067">
        <v>0</v>
      </c>
      <c r="R1067" s="1">
        <v>23235362.850000001</v>
      </c>
      <c r="S1067" s="1">
        <v>5208900</v>
      </c>
      <c r="T1067" s="1">
        <v>5208900</v>
      </c>
      <c r="U1067" s="1">
        <v>5208900</v>
      </c>
      <c r="V1067" s="1">
        <v>5208900</v>
      </c>
      <c r="W1067" s="1">
        <v>18026462.850000001</v>
      </c>
    </row>
    <row r="1068" spans="1:23" x14ac:dyDescent="0.35">
      <c r="A1068">
        <v>45</v>
      </c>
      <c r="B1068" t="s">
        <v>980</v>
      </c>
      <c r="C1068">
        <v>4501</v>
      </c>
      <c r="D1068" t="s">
        <v>981</v>
      </c>
      <c r="E1068">
        <v>4501048</v>
      </c>
      <c r="F1068" t="s">
        <v>1011</v>
      </c>
      <c r="G1068" t="s">
        <v>103</v>
      </c>
      <c r="H1068" t="s">
        <v>1</v>
      </c>
      <c r="I1068" t="s">
        <v>2</v>
      </c>
      <c r="J1068" t="s">
        <v>3</v>
      </c>
      <c r="K1068" t="s">
        <v>104</v>
      </c>
      <c r="L1068" s="1">
        <v>16458382.02</v>
      </c>
      <c r="M1068">
        <v>0</v>
      </c>
      <c r="N1068">
        <v>0</v>
      </c>
      <c r="O1068">
        <v>0</v>
      </c>
      <c r="P1068">
        <v>0</v>
      </c>
      <c r="Q1068">
        <v>0</v>
      </c>
      <c r="R1068" s="1">
        <v>16458382.02</v>
      </c>
      <c r="S1068" s="1">
        <v>3690000</v>
      </c>
      <c r="T1068" s="1">
        <v>3690000</v>
      </c>
      <c r="U1068" s="1">
        <v>3690000</v>
      </c>
      <c r="V1068" s="1">
        <v>3690000</v>
      </c>
      <c r="W1068" s="1">
        <v>12768382.02</v>
      </c>
    </row>
    <row r="1069" spans="1:23" x14ac:dyDescent="0.35">
      <c r="A1069">
        <v>45</v>
      </c>
      <c r="B1069" t="s">
        <v>980</v>
      </c>
      <c r="C1069">
        <v>4501</v>
      </c>
      <c r="D1069" t="s">
        <v>981</v>
      </c>
      <c r="E1069">
        <v>4501048</v>
      </c>
      <c r="F1069" t="s">
        <v>1011</v>
      </c>
      <c r="G1069" t="s">
        <v>1024</v>
      </c>
      <c r="H1069">
        <v>32</v>
      </c>
      <c r="I1069" t="s">
        <v>62</v>
      </c>
      <c r="J1069">
        <v>235</v>
      </c>
      <c r="K1069" t="s">
        <v>1025</v>
      </c>
      <c r="L1069" s="1">
        <v>16458382.02</v>
      </c>
      <c r="M1069">
        <v>0</v>
      </c>
      <c r="N1069">
        <v>0</v>
      </c>
      <c r="O1069">
        <v>0</v>
      </c>
      <c r="P1069">
        <v>0</v>
      </c>
      <c r="Q1069">
        <v>0</v>
      </c>
      <c r="R1069" s="1">
        <v>16458382.02</v>
      </c>
      <c r="S1069" s="1">
        <v>3690000</v>
      </c>
      <c r="T1069" s="1">
        <v>3690000</v>
      </c>
      <c r="U1069" s="1">
        <v>3690000</v>
      </c>
      <c r="V1069" s="1">
        <v>3690000</v>
      </c>
      <c r="W1069" s="1">
        <v>12768382.02</v>
      </c>
    </row>
    <row r="1070" spans="1:23" x14ac:dyDescent="0.35">
      <c r="A1070">
        <v>45</v>
      </c>
      <c r="B1070" t="s">
        <v>980</v>
      </c>
      <c r="C1070">
        <v>4501</v>
      </c>
      <c r="D1070" t="s">
        <v>981</v>
      </c>
      <c r="E1070">
        <v>4501048</v>
      </c>
      <c r="F1070" t="s">
        <v>1011</v>
      </c>
      <c r="G1070" t="s">
        <v>108</v>
      </c>
      <c r="H1070" t="s">
        <v>1</v>
      </c>
      <c r="I1070" t="s">
        <v>2</v>
      </c>
      <c r="J1070" t="s">
        <v>3</v>
      </c>
      <c r="K1070" t="s">
        <v>109</v>
      </c>
      <c r="L1070" s="1">
        <v>21628363.68</v>
      </c>
      <c r="M1070">
        <v>0</v>
      </c>
      <c r="N1070">
        <v>0</v>
      </c>
      <c r="O1070">
        <v>0</v>
      </c>
      <c r="P1070">
        <v>0</v>
      </c>
      <c r="Q1070">
        <v>0</v>
      </c>
      <c r="R1070" s="1">
        <v>21628363.68</v>
      </c>
      <c r="S1070">
        <v>0</v>
      </c>
      <c r="T1070">
        <v>0</v>
      </c>
      <c r="U1070">
        <v>0</v>
      </c>
      <c r="V1070">
        <v>0</v>
      </c>
      <c r="W1070" s="1">
        <v>21628363.68</v>
      </c>
    </row>
    <row r="1071" spans="1:23" x14ac:dyDescent="0.35">
      <c r="A1071">
        <v>45</v>
      </c>
      <c r="B1071" t="s">
        <v>980</v>
      </c>
      <c r="C1071">
        <v>4501</v>
      </c>
      <c r="D1071" t="s">
        <v>981</v>
      </c>
      <c r="E1071">
        <v>4501048</v>
      </c>
      <c r="F1071" t="s">
        <v>1011</v>
      </c>
      <c r="G1071" t="s">
        <v>1026</v>
      </c>
      <c r="H1071">
        <v>32</v>
      </c>
      <c r="I1071" t="s">
        <v>62</v>
      </c>
      <c r="J1071">
        <v>248</v>
      </c>
      <c r="K1071" t="s">
        <v>1027</v>
      </c>
      <c r="L1071" s="1">
        <v>19311039</v>
      </c>
      <c r="M1071">
        <v>0</v>
      </c>
      <c r="N1071">
        <v>0</v>
      </c>
      <c r="O1071">
        <v>0</v>
      </c>
      <c r="P1071">
        <v>0</v>
      </c>
      <c r="Q1071">
        <v>0</v>
      </c>
      <c r="R1071" s="1">
        <v>19311039</v>
      </c>
      <c r="S1071">
        <v>0</v>
      </c>
      <c r="T1071">
        <v>0</v>
      </c>
      <c r="U1071">
        <v>0</v>
      </c>
      <c r="V1071">
        <v>0</v>
      </c>
      <c r="W1071" s="1">
        <v>19311039</v>
      </c>
    </row>
    <row r="1072" spans="1:23" x14ac:dyDescent="0.35">
      <c r="A1072">
        <v>45</v>
      </c>
      <c r="B1072" t="s">
        <v>980</v>
      </c>
      <c r="C1072">
        <v>4501</v>
      </c>
      <c r="D1072" t="s">
        <v>981</v>
      </c>
      <c r="E1072">
        <v>4501048</v>
      </c>
      <c r="F1072" t="s">
        <v>1011</v>
      </c>
      <c r="G1072" t="s">
        <v>1028</v>
      </c>
      <c r="H1072">
        <v>32</v>
      </c>
      <c r="I1072" t="s">
        <v>62</v>
      </c>
      <c r="J1072">
        <v>249</v>
      </c>
      <c r="K1072" t="s">
        <v>1029</v>
      </c>
      <c r="L1072" s="1">
        <v>2317324.6800000002</v>
      </c>
      <c r="M1072">
        <v>0</v>
      </c>
      <c r="N1072">
        <v>0</v>
      </c>
      <c r="O1072">
        <v>0</v>
      </c>
      <c r="P1072">
        <v>0</v>
      </c>
      <c r="Q1072">
        <v>0</v>
      </c>
      <c r="R1072" s="1">
        <v>2317324.6800000002</v>
      </c>
      <c r="S1072">
        <v>0</v>
      </c>
      <c r="T1072">
        <v>0</v>
      </c>
      <c r="U1072">
        <v>0</v>
      </c>
      <c r="V1072">
        <v>0</v>
      </c>
      <c r="W1072" s="1">
        <v>2317324.6800000002</v>
      </c>
    </row>
    <row r="1073" spans="1:23" x14ac:dyDescent="0.35">
      <c r="A1073">
        <v>45</v>
      </c>
      <c r="B1073" t="s">
        <v>980</v>
      </c>
      <c r="C1073">
        <v>4501</v>
      </c>
      <c r="D1073" t="s">
        <v>981</v>
      </c>
      <c r="E1073">
        <v>4501048</v>
      </c>
      <c r="F1073" t="s">
        <v>1011</v>
      </c>
      <c r="G1073" t="s">
        <v>116</v>
      </c>
      <c r="H1073" t="s">
        <v>1</v>
      </c>
      <c r="I1073" t="s">
        <v>2</v>
      </c>
      <c r="J1073" t="s">
        <v>3</v>
      </c>
      <c r="K1073" t="s">
        <v>117</v>
      </c>
      <c r="L1073" s="1">
        <v>7745120.9500000002</v>
      </c>
      <c r="M1073">
        <v>0</v>
      </c>
      <c r="N1073">
        <v>0</v>
      </c>
      <c r="O1073">
        <v>0</v>
      </c>
      <c r="P1073">
        <v>0</v>
      </c>
      <c r="Q1073">
        <v>0</v>
      </c>
      <c r="R1073" s="1">
        <v>7745120.9500000002</v>
      </c>
      <c r="S1073" s="1">
        <v>1737300</v>
      </c>
      <c r="T1073" s="1">
        <v>1737300</v>
      </c>
      <c r="U1073" s="1">
        <v>1737300</v>
      </c>
      <c r="V1073" s="1">
        <v>1737300</v>
      </c>
      <c r="W1073" s="1">
        <v>6007820.9500000002</v>
      </c>
    </row>
    <row r="1074" spans="1:23" x14ac:dyDescent="0.35">
      <c r="A1074">
        <v>45</v>
      </c>
      <c r="B1074" t="s">
        <v>980</v>
      </c>
      <c r="C1074">
        <v>4501</v>
      </c>
      <c r="D1074" t="s">
        <v>981</v>
      </c>
      <c r="E1074">
        <v>4501048</v>
      </c>
      <c r="F1074" t="s">
        <v>1011</v>
      </c>
      <c r="G1074" t="s">
        <v>1030</v>
      </c>
      <c r="H1074">
        <v>32</v>
      </c>
      <c r="I1074" t="s">
        <v>62</v>
      </c>
      <c r="J1074">
        <v>257</v>
      </c>
      <c r="K1074" t="s">
        <v>1031</v>
      </c>
      <c r="L1074" s="1">
        <v>7745120.9500000002</v>
      </c>
      <c r="M1074">
        <v>0</v>
      </c>
      <c r="N1074">
        <v>0</v>
      </c>
      <c r="O1074">
        <v>0</v>
      </c>
      <c r="P1074">
        <v>0</v>
      </c>
      <c r="Q1074">
        <v>0</v>
      </c>
      <c r="R1074" s="1">
        <v>7745120.9500000002</v>
      </c>
      <c r="S1074" s="1">
        <v>1737300</v>
      </c>
      <c r="T1074" s="1">
        <v>1737300</v>
      </c>
      <c r="U1074" s="1">
        <v>1737300</v>
      </c>
      <c r="V1074" s="1">
        <v>1737300</v>
      </c>
      <c r="W1074" s="1">
        <v>6007820.9500000002</v>
      </c>
    </row>
    <row r="1075" spans="1:23" x14ac:dyDescent="0.35">
      <c r="A1075">
        <v>45</v>
      </c>
      <c r="B1075" t="s">
        <v>980</v>
      </c>
      <c r="C1075">
        <v>4501</v>
      </c>
      <c r="D1075" t="s">
        <v>981</v>
      </c>
      <c r="E1075">
        <v>4501048</v>
      </c>
      <c r="F1075" t="s">
        <v>1011</v>
      </c>
      <c r="G1075" t="s">
        <v>121</v>
      </c>
      <c r="H1075" t="s">
        <v>1</v>
      </c>
      <c r="I1075" t="s">
        <v>2</v>
      </c>
      <c r="J1075" t="s">
        <v>3</v>
      </c>
      <c r="K1075" t="s">
        <v>122</v>
      </c>
      <c r="L1075" s="1">
        <v>1010738.28</v>
      </c>
      <c r="M1075">
        <v>0</v>
      </c>
      <c r="N1075">
        <v>0</v>
      </c>
      <c r="O1075">
        <v>0</v>
      </c>
      <c r="P1075">
        <v>0</v>
      </c>
      <c r="Q1075">
        <v>0</v>
      </c>
      <c r="R1075" s="1">
        <v>1010738.28</v>
      </c>
      <c r="S1075" s="1">
        <v>199400</v>
      </c>
      <c r="T1075" s="1">
        <v>199400</v>
      </c>
      <c r="U1075" s="1">
        <v>199400</v>
      </c>
      <c r="V1075" s="1">
        <v>199400</v>
      </c>
      <c r="W1075" s="1">
        <v>811338.28</v>
      </c>
    </row>
    <row r="1076" spans="1:23" x14ac:dyDescent="0.35">
      <c r="A1076">
        <v>45</v>
      </c>
      <c r="B1076" t="s">
        <v>980</v>
      </c>
      <c r="C1076">
        <v>4501</v>
      </c>
      <c r="D1076" t="s">
        <v>981</v>
      </c>
      <c r="E1076">
        <v>4501048</v>
      </c>
      <c r="F1076" t="s">
        <v>1011</v>
      </c>
      <c r="G1076" t="s">
        <v>1032</v>
      </c>
      <c r="H1076">
        <v>32</v>
      </c>
      <c r="I1076" t="s">
        <v>62</v>
      </c>
      <c r="J1076">
        <v>264</v>
      </c>
      <c r="K1076" t="s">
        <v>1033</v>
      </c>
      <c r="L1076" s="1">
        <v>1010738.28</v>
      </c>
      <c r="M1076">
        <v>0</v>
      </c>
      <c r="N1076">
        <v>0</v>
      </c>
      <c r="O1076">
        <v>0</v>
      </c>
      <c r="P1076">
        <v>0</v>
      </c>
      <c r="Q1076">
        <v>0</v>
      </c>
      <c r="R1076" s="1">
        <v>1010738.28</v>
      </c>
      <c r="S1076" s="1">
        <v>199400</v>
      </c>
      <c r="T1076" s="1">
        <v>199400</v>
      </c>
      <c r="U1076" s="1">
        <v>199400</v>
      </c>
      <c r="V1076" s="1">
        <v>199400</v>
      </c>
      <c r="W1076" s="1">
        <v>811338.28</v>
      </c>
    </row>
    <row r="1077" spans="1:23" x14ac:dyDescent="0.35">
      <c r="A1077">
        <v>45</v>
      </c>
      <c r="B1077" t="s">
        <v>980</v>
      </c>
      <c r="C1077">
        <v>4501</v>
      </c>
      <c r="D1077" t="s">
        <v>981</v>
      </c>
      <c r="E1077">
        <v>4501048</v>
      </c>
      <c r="F1077" t="s">
        <v>1011</v>
      </c>
      <c r="G1077" t="s">
        <v>126</v>
      </c>
      <c r="H1077" t="s">
        <v>1</v>
      </c>
      <c r="I1077" t="s">
        <v>2</v>
      </c>
      <c r="J1077" t="s">
        <v>3</v>
      </c>
      <c r="K1077" t="s">
        <v>127</v>
      </c>
      <c r="L1077" s="1">
        <v>5808840.71</v>
      </c>
      <c r="M1077">
        <v>0</v>
      </c>
      <c r="N1077">
        <v>0</v>
      </c>
      <c r="O1077">
        <v>0</v>
      </c>
      <c r="P1077">
        <v>0</v>
      </c>
      <c r="Q1077">
        <v>0</v>
      </c>
      <c r="R1077" s="1">
        <v>5808840.71</v>
      </c>
      <c r="S1077" s="1">
        <v>1302800</v>
      </c>
      <c r="T1077" s="1">
        <v>1302800</v>
      </c>
      <c r="U1077" s="1">
        <v>1302800</v>
      </c>
      <c r="V1077" s="1">
        <v>1302800</v>
      </c>
      <c r="W1077" s="1">
        <v>4506040.71</v>
      </c>
    </row>
    <row r="1078" spans="1:23" x14ac:dyDescent="0.35">
      <c r="A1078">
        <v>45</v>
      </c>
      <c r="B1078" t="s">
        <v>980</v>
      </c>
      <c r="C1078">
        <v>4501</v>
      </c>
      <c r="D1078" t="s">
        <v>981</v>
      </c>
      <c r="E1078">
        <v>4501048</v>
      </c>
      <c r="F1078" t="s">
        <v>1011</v>
      </c>
      <c r="G1078" t="s">
        <v>1034</v>
      </c>
      <c r="H1078">
        <v>32</v>
      </c>
      <c r="I1078" t="s">
        <v>62</v>
      </c>
      <c r="J1078">
        <v>272</v>
      </c>
      <c r="K1078" t="s">
        <v>1035</v>
      </c>
      <c r="L1078" s="1">
        <v>5808840.71</v>
      </c>
      <c r="M1078">
        <v>0</v>
      </c>
      <c r="N1078">
        <v>0</v>
      </c>
      <c r="O1078">
        <v>0</v>
      </c>
      <c r="P1078">
        <v>0</v>
      </c>
      <c r="Q1078">
        <v>0</v>
      </c>
      <c r="R1078" s="1">
        <v>5808840.71</v>
      </c>
      <c r="S1078" s="1">
        <v>1302800</v>
      </c>
      <c r="T1078" s="1">
        <v>1302800</v>
      </c>
      <c r="U1078" s="1">
        <v>1302800</v>
      </c>
      <c r="V1078" s="1">
        <v>1302800</v>
      </c>
      <c r="W1078" s="1">
        <v>4506040.71</v>
      </c>
    </row>
    <row r="1079" spans="1:23" x14ac:dyDescent="0.35">
      <c r="A1079">
        <v>45</v>
      </c>
      <c r="B1079" t="s">
        <v>980</v>
      </c>
      <c r="C1079">
        <v>4501</v>
      </c>
      <c r="D1079" t="s">
        <v>981</v>
      </c>
      <c r="E1079">
        <v>4501048</v>
      </c>
      <c r="F1079" t="s">
        <v>1011</v>
      </c>
      <c r="G1079" t="s">
        <v>131</v>
      </c>
      <c r="H1079" t="s">
        <v>1</v>
      </c>
      <c r="I1079" t="s">
        <v>2</v>
      </c>
      <c r="J1079" t="s">
        <v>3</v>
      </c>
      <c r="K1079" t="s">
        <v>132</v>
      </c>
      <c r="L1079" s="1">
        <v>968140.12</v>
      </c>
      <c r="M1079">
        <v>0</v>
      </c>
      <c r="N1079">
        <v>0</v>
      </c>
      <c r="O1079">
        <v>0</v>
      </c>
      <c r="P1079">
        <v>0</v>
      </c>
      <c r="Q1079">
        <v>0</v>
      </c>
      <c r="R1079" s="1">
        <v>968140.12</v>
      </c>
      <c r="S1079" s="1">
        <v>217700</v>
      </c>
      <c r="T1079" s="1">
        <v>217700</v>
      </c>
      <c r="U1079" s="1">
        <v>217700</v>
      </c>
      <c r="V1079" s="1">
        <v>217700</v>
      </c>
      <c r="W1079" s="1">
        <v>750440.12</v>
      </c>
    </row>
    <row r="1080" spans="1:23" x14ac:dyDescent="0.35">
      <c r="A1080">
        <v>45</v>
      </c>
      <c r="B1080" t="s">
        <v>980</v>
      </c>
      <c r="C1080">
        <v>4501</v>
      </c>
      <c r="D1080" t="s">
        <v>981</v>
      </c>
      <c r="E1080">
        <v>4501048</v>
      </c>
      <c r="F1080" t="s">
        <v>1011</v>
      </c>
      <c r="G1080" t="s">
        <v>1036</v>
      </c>
      <c r="H1080">
        <v>32</v>
      </c>
      <c r="I1080" t="s">
        <v>62</v>
      </c>
      <c r="J1080">
        <v>280</v>
      </c>
      <c r="K1080" t="s">
        <v>1037</v>
      </c>
      <c r="L1080" s="1">
        <v>968140.12</v>
      </c>
      <c r="M1080">
        <v>0</v>
      </c>
      <c r="N1080">
        <v>0</v>
      </c>
      <c r="O1080">
        <v>0</v>
      </c>
      <c r="P1080">
        <v>0</v>
      </c>
      <c r="Q1080">
        <v>0</v>
      </c>
      <c r="R1080" s="1">
        <v>968140.12</v>
      </c>
      <c r="S1080" s="1">
        <v>217700</v>
      </c>
      <c r="T1080" s="1">
        <v>217700</v>
      </c>
      <c r="U1080" s="1">
        <v>217700</v>
      </c>
      <c r="V1080" s="1">
        <v>217700</v>
      </c>
      <c r="W1080" s="1">
        <v>750440.12</v>
      </c>
    </row>
    <row r="1081" spans="1:23" x14ac:dyDescent="0.35">
      <c r="A1081">
        <v>45</v>
      </c>
      <c r="B1081" t="s">
        <v>980</v>
      </c>
      <c r="C1081">
        <v>4501</v>
      </c>
      <c r="D1081" t="s">
        <v>981</v>
      </c>
      <c r="E1081">
        <v>4501048</v>
      </c>
      <c r="F1081" t="s">
        <v>1011</v>
      </c>
      <c r="G1081" t="s">
        <v>141</v>
      </c>
      <c r="H1081" t="s">
        <v>1</v>
      </c>
      <c r="I1081" t="s">
        <v>2</v>
      </c>
      <c r="J1081" t="s">
        <v>3</v>
      </c>
      <c r="K1081" t="s">
        <v>142</v>
      </c>
      <c r="L1081" s="1">
        <v>1936280.24</v>
      </c>
      <c r="M1081">
        <v>0</v>
      </c>
      <c r="N1081">
        <v>0</v>
      </c>
      <c r="O1081">
        <v>0</v>
      </c>
      <c r="P1081">
        <v>0</v>
      </c>
      <c r="Q1081">
        <v>0</v>
      </c>
      <c r="R1081" s="1">
        <v>1936280.24</v>
      </c>
      <c r="S1081" s="1">
        <v>435200</v>
      </c>
      <c r="T1081" s="1">
        <v>435200</v>
      </c>
      <c r="U1081" s="1">
        <v>435200</v>
      </c>
      <c r="V1081" s="1">
        <v>435200</v>
      </c>
      <c r="W1081" s="1">
        <v>1501080.24</v>
      </c>
    </row>
    <row r="1082" spans="1:23" x14ac:dyDescent="0.35">
      <c r="A1082">
        <v>45</v>
      </c>
      <c r="B1082" t="s">
        <v>980</v>
      </c>
      <c r="C1082">
        <v>4501</v>
      </c>
      <c r="D1082" t="s">
        <v>981</v>
      </c>
      <c r="E1082">
        <v>4501048</v>
      </c>
      <c r="F1082" t="s">
        <v>1011</v>
      </c>
      <c r="G1082" t="s">
        <v>1038</v>
      </c>
      <c r="H1082">
        <v>32</v>
      </c>
      <c r="I1082" t="s">
        <v>62</v>
      </c>
      <c r="J1082">
        <v>295</v>
      </c>
      <c r="K1082" t="s">
        <v>1039</v>
      </c>
      <c r="L1082" s="1">
        <v>1936280.24</v>
      </c>
      <c r="M1082">
        <v>0</v>
      </c>
      <c r="N1082">
        <v>0</v>
      </c>
      <c r="O1082">
        <v>0</v>
      </c>
      <c r="P1082">
        <v>0</v>
      </c>
      <c r="Q1082">
        <v>0</v>
      </c>
      <c r="R1082" s="1">
        <v>1936280.24</v>
      </c>
      <c r="S1082" s="1">
        <v>435200</v>
      </c>
      <c r="T1082" s="1">
        <v>435200</v>
      </c>
      <c r="U1082" s="1">
        <v>435200</v>
      </c>
      <c r="V1082" s="1">
        <v>435200</v>
      </c>
      <c r="W1082" s="1">
        <v>1501080.24</v>
      </c>
    </row>
    <row r="1083" spans="1:23" x14ac:dyDescent="0.35">
      <c r="A1083">
        <v>45</v>
      </c>
      <c r="B1083" t="s">
        <v>980</v>
      </c>
      <c r="C1083">
        <v>4501</v>
      </c>
      <c r="D1083" t="s">
        <v>981</v>
      </c>
      <c r="E1083">
        <v>4501048</v>
      </c>
      <c r="F1083" t="s">
        <v>1011</v>
      </c>
      <c r="G1083" t="s">
        <v>146</v>
      </c>
      <c r="H1083" t="s">
        <v>1</v>
      </c>
      <c r="I1083" t="s">
        <v>2</v>
      </c>
      <c r="J1083" t="s">
        <v>3</v>
      </c>
      <c r="K1083" t="s">
        <v>147</v>
      </c>
      <c r="L1083" s="1">
        <v>13984246.16</v>
      </c>
      <c r="M1083">
        <v>0</v>
      </c>
      <c r="N1083">
        <v>0</v>
      </c>
      <c r="O1083">
        <v>0</v>
      </c>
      <c r="P1083">
        <v>0</v>
      </c>
      <c r="Q1083">
        <v>0</v>
      </c>
      <c r="R1083" s="1">
        <v>13984246.16</v>
      </c>
      <c r="S1083" s="1">
        <v>5785024</v>
      </c>
      <c r="T1083" s="1">
        <v>5785024</v>
      </c>
      <c r="U1083" s="1">
        <v>5785024</v>
      </c>
      <c r="V1083" s="1">
        <v>5785024</v>
      </c>
      <c r="W1083" s="1">
        <v>8199222.1600000001</v>
      </c>
    </row>
    <row r="1084" spans="1:23" x14ac:dyDescent="0.35">
      <c r="A1084">
        <v>45</v>
      </c>
      <c r="B1084" t="s">
        <v>980</v>
      </c>
      <c r="C1084">
        <v>4501</v>
      </c>
      <c r="D1084" t="s">
        <v>981</v>
      </c>
      <c r="E1084">
        <v>4501048</v>
      </c>
      <c r="F1084" t="s">
        <v>1011</v>
      </c>
      <c r="G1084" t="s">
        <v>148</v>
      </c>
      <c r="H1084" t="s">
        <v>1</v>
      </c>
      <c r="I1084" t="s">
        <v>2</v>
      </c>
      <c r="J1084" t="s">
        <v>3</v>
      </c>
      <c r="K1084" t="s">
        <v>85</v>
      </c>
      <c r="L1084" s="1">
        <v>13984246.16</v>
      </c>
      <c r="M1084">
        <v>0</v>
      </c>
      <c r="N1084">
        <v>0</v>
      </c>
      <c r="O1084">
        <v>0</v>
      </c>
      <c r="P1084">
        <v>0</v>
      </c>
      <c r="Q1084">
        <v>0</v>
      </c>
      <c r="R1084" s="1">
        <v>13984246.16</v>
      </c>
      <c r="S1084" s="1">
        <v>5785024</v>
      </c>
      <c r="T1084" s="1">
        <v>5785024</v>
      </c>
      <c r="U1084" s="1">
        <v>5785024</v>
      </c>
      <c r="V1084" s="1">
        <v>5785024</v>
      </c>
      <c r="W1084" s="1">
        <v>8199222.1600000001</v>
      </c>
    </row>
    <row r="1085" spans="1:23" x14ac:dyDescent="0.35">
      <c r="A1085">
        <v>45</v>
      </c>
      <c r="B1085" t="s">
        <v>980</v>
      </c>
      <c r="C1085">
        <v>4501</v>
      </c>
      <c r="D1085" t="s">
        <v>981</v>
      </c>
      <c r="E1085">
        <v>4501048</v>
      </c>
      <c r="F1085" t="s">
        <v>1011</v>
      </c>
      <c r="G1085" t="s">
        <v>149</v>
      </c>
      <c r="H1085" t="s">
        <v>1</v>
      </c>
      <c r="I1085" t="s">
        <v>2</v>
      </c>
      <c r="J1085" t="s">
        <v>3</v>
      </c>
      <c r="K1085" t="s">
        <v>150</v>
      </c>
      <c r="L1085" s="1">
        <v>12908534.92</v>
      </c>
      <c r="M1085">
        <v>0</v>
      </c>
      <c r="N1085">
        <v>0</v>
      </c>
      <c r="O1085">
        <v>0</v>
      </c>
      <c r="P1085">
        <v>0</v>
      </c>
      <c r="Q1085">
        <v>0</v>
      </c>
      <c r="R1085" s="1">
        <v>12908534.92</v>
      </c>
      <c r="S1085" s="1">
        <v>5281978</v>
      </c>
      <c r="T1085" s="1">
        <v>5281978</v>
      </c>
      <c r="U1085" s="1">
        <v>5281978</v>
      </c>
      <c r="V1085" s="1">
        <v>5281978</v>
      </c>
      <c r="W1085" s="1">
        <v>7626556.9199999999</v>
      </c>
    </row>
    <row r="1086" spans="1:23" x14ac:dyDescent="0.35">
      <c r="A1086">
        <v>45</v>
      </c>
      <c r="B1086" t="s">
        <v>980</v>
      </c>
      <c r="C1086">
        <v>4501</v>
      </c>
      <c r="D1086" t="s">
        <v>981</v>
      </c>
      <c r="E1086">
        <v>4501048</v>
      </c>
      <c r="F1086" t="s">
        <v>1011</v>
      </c>
      <c r="G1086" t="s">
        <v>1040</v>
      </c>
      <c r="H1086">
        <v>32</v>
      </c>
      <c r="I1086" t="s">
        <v>62</v>
      </c>
      <c r="J1086">
        <v>303</v>
      </c>
      <c r="K1086" t="s">
        <v>1041</v>
      </c>
      <c r="L1086" s="1">
        <v>12908534.92</v>
      </c>
      <c r="M1086">
        <v>0</v>
      </c>
      <c r="N1086">
        <v>0</v>
      </c>
      <c r="O1086">
        <v>0</v>
      </c>
      <c r="P1086">
        <v>0</v>
      </c>
      <c r="Q1086">
        <v>0</v>
      </c>
      <c r="R1086" s="1">
        <v>12908534.92</v>
      </c>
      <c r="S1086" s="1">
        <v>5281978</v>
      </c>
      <c r="T1086" s="1">
        <v>5281978</v>
      </c>
      <c r="U1086" s="1">
        <v>5281978</v>
      </c>
      <c r="V1086" s="1">
        <v>5281978</v>
      </c>
      <c r="W1086" s="1">
        <v>7626556.9199999999</v>
      </c>
    </row>
    <row r="1087" spans="1:23" x14ac:dyDescent="0.35">
      <c r="A1087">
        <v>45</v>
      </c>
      <c r="B1087" t="s">
        <v>980</v>
      </c>
      <c r="C1087">
        <v>4501</v>
      </c>
      <c r="D1087" t="s">
        <v>981</v>
      </c>
      <c r="E1087">
        <v>4501048</v>
      </c>
      <c r="F1087" t="s">
        <v>1011</v>
      </c>
      <c r="G1087" t="s">
        <v>154</v>
      </c>
      <c r="H1087" t="s">
        <v>1</v>
      </c>
      <c r="I1087" t="s">
        <v>2</v>
      </c>
      <c r="J1087" t="s">
        <v>3</v>
      </c>
      <c r="K1087" t="s">
        <v>155</v>
      </c>
      <c r="L1087" s="1">
        <v>1075711.24</v>
      </c>
      <c r="M1087">
        <v>0</v>
      </c>
      <c r="N1087">
        <v>0</v>
      </c>
      <c r="O1087">
        <v>0</v>
      </c>
      <c r="P1087">
        <v>0</v>
      </c>
      <c r="Q1087">
        <v>0</v>
      </c>
      <c r="R1087" s="1">
        <v>1075711.24</v>
      </c>
      <c r="S1087" s="1">
        <v>503046</v>
      </c>
      <c r="T1087" s="1">
        <v>503046</v>
      </c>
      <c r="U1087" s="1">
        <v>503046</v>
      </c>
      <c r="V1087" s="1">
        <v>503046</v>
      </c>
      <c r="W1087" s="1">
        <v>572665.24</v>
      </c>
    </row>
    <row r="1088" spans="1:23" x14ac:dyDescent="0.35">
      <c r="A1088">
        <v>45</v>
      </c>
      <c r="B1088" t="s">
        <v>980</v>
      </c>
      <c r="C1088">
        <v>4501</v>
      </c>
      <c r="D1088" t="s">
        <v>981</v>
      </c>
      <c r="E1088">
        <v>4501048</v>
      </c>
      <c r="F1088" t="s">
        <v>1011</v>
      </c>
      <c r="G1088" t="s">
        <v>1042</v>
      </c>
      <c r="H1088">
        <v>32</v>
      </c>
      <c r="I1088" t="s">
        <v>62</v>
      </c>
      <c r="J1088">
        <v>309</v>
      </c>
      <c r="K1088" t="s">
        <v>1043</v>
      </c>
      <c r="L1088" s="1">
        <v>1075711.24</v>
      </c>
      <c r="M1088">
        <v>0</v>
      </c>
      <c r="N1088">
        <v>0</v>
      </c>
      <c r="O1088">
        <v>0</v>
      </c>
      <c r="P1088">
        <v>0</v>
      </c>
      <c r="Q1088">
        <v>0</v>
      </c>
      <c r="R1088" s="1">
        <v>1075711.24</v>
      </c>
      <c r="S1088" s="1">
        <v>503046</v>
      </c>
      <c r="T1088" s="1">
        <v>503046</v>
      </c>
      <c r="U1088" s="1">
        <v>503046</v>
      </c>
      <c r="V1088" s="1">
        <v>503046</v>
      </c>
      <c r="W1088" s="1">
        <v>572665.24</v>
      </c>
    </row>
    <row r="1089" spans="1:23" x14ac:dyDescent="0.35">
      <c r="A1089">
        <v>45</v>
      </c>
      <c r="B1089" t="s">
        <v>980</v>
      </c>
      <c r="C1089">
        <v>4501</v>
      </c>
      <c r="D1089" t="s">
        <v>981</v>
      </c>
      <c r="E1089">
        <v>4501048</v>
      </c>
      <c r="F1089" t="s">
        <v>1011</v>
      </c>
      <c r="G1089" t="s">
        <v>159</v>
      </c>
      <c r="H1089" t="s">
        <v>1</v>
      </c>
      <c r="I1089" t="s">
        <v>2</v>
      </c>
      <c r="J1089" t="s">
        <v>3</v>
      </c>
      <c r="K1089" t="s">
        <v>160</v>
      </c>
      <c r="L1089" s="1">
        <v>968140.12</v>
      </c>
      <c r="M1089">
        <v>0</v>
      </c>
      <c r="N1089">
        <v>0</v>
      </c>
      <c r="O1089">
        <v>0</v>
      </c>
      <c r="P1089">
        <v>0</v>
      </c>
      <c r="Q1089">
        <v>0</v>
      </c>
      <c r="R1089" s="1">
        <v>968140.12</v>
      </c>
      <c r="S1089" s="1">
        <v>217700</v>
      </c>
      <c r="T1089" s="1">
        <v>217700</v>
      </c>
      <c r="U1089" s="1">
        <v>217700</v>
      </c>
      <c r="V1089" s="1">
        <v>217700</v>
      </c>
      <c r="W1089" s="1">
        <v>750440.12</v>
      </c>
    </row>
    <row r="1090" spans="1:23" x14ac:dyDescent="0.35">
      <c r="A1090">
        <v>45</v>
      </c>
      <c r="B1090" t="s">
        <v>980</v>
      </c>
      <c r="C1090">
        <v>4501</v>
      </c>
      <c r="D1090" t="s">
        <v>981</v>
      </c>
      <c r="E1090">
        <v>4501048</v>
      </c>
      <c r="F1090" t="s">
        <v>1011</v>
      </c>
      <c r="G1090" t="s">
        <v>161</v>
      </c>
      <c r="H1090" t="s">
        <v>1</v>
      </c>
      <c r="I1090" t="s">
        <v>2</v>
      </c>
      <c r="J1090" t="s">
        <v>3</v>
      </c>
      <c r="K1090" t="s">
        <v>162</v>
      </c>
      <c r="L1090" s="1">
        <v>968140.12</v>
      </c>
      <c r="M1090">
        <v>0</v>
      </c>
      <c r="N1090">
        <v>0</v>
      </c>
      <c r="O1090">
        <v>0</v>
      </c>
      <c r="P1090">
        <v>0</v>
      </c>
      <c r="Q1090">
        <v>0</v>
      </c>
      <c r="R1090" s="1">
        <v>968140.12</v>
      </c>
      <c r="S1090" s="1">
        <v>217700</v>
      </c>
      <c r="T1090" s="1">
        <v>217700</v>
      </c>
      <c r="U1090" s="1">
        <v>217700</v>
      </c>
      <c r="V1090" s="1">
        <v>217700</v>
      </c>
      <c r="W1090" s="1">
        <v>750440.12</v>
      </c>
    </row>
    <row r="1091" spans="1:23" x14ac:dyDescent="0.35">
      <c r="A1091">
        <v>45</v>
      </c>
      <c r="B1091" t="s">
        <v>980</v>
      </c>
      <c r="C1091">
        <v>4501</v>
      </c>
      <c r="D1091" t="s">
        <v>981</v>
      </c>
      <c r="E1091">
        <v>4501048</v>
      </c>
      <c r="F1091" t="s">
        <v>1011</v>
      </c>
      <c r="G1091" t="s">
        <v>163</v>
      </c>
      <c r="H1091" t="s">
        <v>1</v>
      </c>
      <c r="I1091" t="s">
        <v>2</v>
      </c>
      <c r="J1091" t="s">
        <v>3</v>
      </c>
      <c r="K1091" t="s">
        <v>164</v>
      </c>
      <c r="L1091" s="1">
        <v>968140.12</v>
      </c>
      <c r="M1091">
        <v>0</v>
      </c>
      <c r="N1091">
        <v>0</v>
      </c>
      <c r="O1091">
        <v>0</v>
      </c>
      <c r="P1091">
        <v>0</v>
      </c>
      <c r="Q1091">
        <v>0</v>
      </c>
      <c r="R1091" s="1">
        <v>968140.12</v>
      </c>
      <c r="S1091" s="1">
        <v>217700</v>
      </c>
      <c r="T1091" s="1">
        <v>217700</v>
      </c>
      <c r="U1091" s="1">
        <v>217700</v>
      </c>
      <c r="V1091" s="1">
        <v>217700</v>
      </c>
      <c r="W1091" s="1">
        <v>750440.12</v>
      </c>
    </row>
    <row r="1092" spans="1:23" x14ac:dyDescent="0.35">
      <c r="A1092">
        <v>45</v>
      </c>
      <c r="B1092" t="s">
        <v>980</v>
      </c>
      <c r="C1092">
        <v>4501</v>
      </c>
      <c r="D1092" t="s">
        <v>981</v>
      </c>
      <c r="E1092">
        <v>4501048</v>
      </c>
      <c r="F1092" t="s">
        <v>1011</v>
      </c>
      <c r="G1092" t="s">
        <v>222</v>
      </c>
      <c r="H1092" t="s">
        <v>1</v>
      </c>
      <c r="I1092" t="s">
        <v>2</v>
      </c>
      <c r="J1092" t="s">
        <v>3</v>
      </c>
      <c r="K1092" t="s">
        <v>223</v>
      </c>
      <c r="L1092" s="1">
        <v>968140.12</v>
      </c>
      <c r="M1092">
        <v>0</v>
      </c>
      <c r="N1092">
        <v>0</v>
      </c>
      <c r="O1092">
        <v>0</v>
      </c>
      <c r="P1092">
        <v>0</v>
      </c>
      <c r="Q1092">
        <v>0</v>
      </c>
      <c r="R1092" s="1">
        <v>968140.12</v>
      </c>
      <c r="S1092" s="1">
        <v>217700</v>
      </c>
      <c r="T1092" s="1">
        <v>217700</v>
      </c>
      <c r="U1092" s="1">
        <v>217700</v>
      </c>
      <c r="V1092" s="1">
        <v>217700</v>
      </c>
      <c r="W1092" s="1">
        <v>750440.12</v>
      </c>
    </row>
    <row r="1093" spans="1:23" x14ac:dyDescent="0.35">
      <c r="A1093">
        <v>45</v>
      </c>
      <c r="B1093" t="s">
        <v>980</v>
      </c>
      <c r="C1093">
        <v>4501</v>
      </c>
      <c r="D1093" t="s">
        <v>981</v>
      </c>
      <c r="E1093">
        <v>4501048</v>
      </c>
      <c r="F1093" t="s">
        <v>1011</v>
      </c>
      <c r="G1093" t="s">
        <v>1044</v>
      </c>
      <c r="H1093">
        <v>32</v>
      </c>
      <c r="I1093" t="s">
        <v>62</v>
      </c>
      <c r="J1093">
        <v>462</v>
      </c>
      <c r="K1093" t="s">
        <v>1045</v>
      </c>
      <c r="L1093" s="1">
        <v>968140.12</v>
      </c>
      <c r="M1093">
        <v>0</v>
      </c>
      <c r="N1093">
        <v>0</v>
      </c>
      <c r="O1093">
        <v>0</v>
      </c>
      <c r="P1093">
        <v>0</v>
      </c>
      <c r="Q1093">
        <v>0</v>
      </c>
      <c r="R1093" s="1">
        <v>968140.12</v>
      </c>
      <c r="S1093" s="1">
        <v>217700</v>
      </c>
      <c r="T1093" s="1">
        <v>217700</v>
      </c>
      <c r="U1093" s="1">
        <v>217700</v>
      </c>
      <c r="V1093" s="1">
        <v>217700</v>
      </c>
      <c r="W1093" s="1">
        <v>750440.12</v>
      </c>
    </row>
    <row r="1094" spans="1:23" x14ac:dyDescent="0.35">
      <c r="A1094">
        <v>45</v>
      </c>
      <c r="B1094" t="s">
        <v>980</v>
      </c>
      <c r="C1094">
        <v>4502</v>
      </c>
      <c r="D1094" t="s">
        <v>1046</v>
      </c>
      <c r="E1094">
        <v>4502001</v>
      </c>
      <c r="F1094" t="s">
        <v>1047</v>
      </c>
      <c r="G1094">
        <v>2</v>
      </c>
      <c r="H1094" t="s">
        <v>1</v>
      </c>
      <c r="I1094" t="s">
        <v>2</v>
      </c>
      <c r="J1094" t="s">
        <v>3</v>
      </c>
      <c r="K1094" t="s">
        <v>48</v>
      </c>
      <c r="L1094" s="1">
        <v>190000000</v>
      </c>
      <c r="M1094" s="1">
        <v>30000000</v>
      </c>
      <c r="N1094">
        <v>0</v>
      </c>
      <c r="O1094">
        <v>0</v>
      </c>
      <c r="P1094">
        <v>0</v>
      </c>
      <c r="Q1094">
        <v>0</v>
      </c>
      <c r="R1094" s="1">
        <v>220000000</v>
      </c>
      <c r="S1094">
        <v>0</v>
      </c>
      <c r="T1094">
        <v>0</v>
      </c>
      <c r="U1094">
        <v>0</v>
      </c>
      <c r="V1094">
        <v>0</v>
      </c>
      <c r="W1094" s="1">
        <v>220000000</v>
      </c>
    </row>
    <row r="1095" spans="1:23" x14ac:dyDescent="0.35">
      <c r="A1095">
        <v>45</v>
      </c>
      <c r="B1095" t="s">
        <v>980</v>
      </c>
      <c r="C1095">
        <v>4502</v>
      </c>
      <c r="D1095" t="s">
        <v>1046</v>
      </c>
      <c r="E1095">
        <v>4502001</v>
      </c>
      <c r="F1095" t="s">
        <v>1047</v>
      </c>
      <c r="G1095" t="s">
        <v>49</v>
      </c>
      <c r="H1095" t="s">
        <v>1</v>
      </c>
      <c r="I1095" t="s">
        <v>2</v>
      </c>
      <c r="J1095" t="s">
        <v>3</v>
      </c>
      <c r="K1095" t="s">
        <v>50</v>
      </c>
      <c r="L1095" s="1">
        <v>190000000</v>
      </c>
      <c r="M1095" s="1">
        <v>30000000</v>
      </c>
      <c r="N1095">
        <v>0</v>
      </c>
      <c r="O1095">
        <v>0</v>
      </c>
      <c r="P1095">
        <v>0</v>
      </c>
      <c r="Q1095">
        <v>0</v>
      </c>
      <c r="R1095" s="1">
        <v>220000000</v>
      </c>
      <c r="S1095">
        <v>0</v>
      </c>
      <c r="T1095">
        <v>0</v>
      </c>
      <c r="U1095">
        <v>0</v>
      </c>
      <c r="V1095">
        <v>0</v>
      </c>
      <c r="W1095" s="1">
        <v>220000000</v>
      </c>
    </row>
    <row r="1096" spans="1:23" x14ac:dyDescent="0.35">
      <c r="A1096">
        <v>45</v>
      </c>
      <c r="B1096" t="s">
        <v>980</v>
      </c>
      <c r="C1096">
        <v>4502</v>
      </c>
      <c r="D1096" t="s">
        <v>1046</v>
      </c>
      <c r="E1096">
        <v>4502001</v>
      </c>
      <c r="F1096" t="s">
        <v>1047</v>
      </c>
      <c r="G1096" t="s">
        <v>159</v>
      </c>
      <c r="H1096" t="s">
        <v>1</v>
      </c>
      <c r="I1096" t="s">
        <v>2</v>
      </c>
      <c r="J1096" t="s">
        <v>3</v>
      </c>
      <c r="K1096" t="s">
        <v>160</v>
      </c>
      <c r="L1096" s="1">
        <v>190000000</v>
      </c>
      <c r="M1096" s="1">
        <v>30000000</v>
      </c>
      <c r="N1096">
        <v>0</v>
      </c>
      <c r="O1096">
        <v>0</v>
      </c>
      <c r="P1096">
        <v>0</v>
      </c>
      <c r="Q1096">
        <v>0</v>
      </c>
      <c r="R1096" s="1">
        <v>220000000</v>
      </c>
      <c r="S1096">
        <v>0</v>
      </c>
      <c r="T1096">
        <v>0</v>
      </c>
      <c r="U1096">
        <v>0</v>
      </c>
      <c r="V1096">
        <v>0</v>
      </c>
      <c r="W1096" s="1">
        <v>220000000</v>
      </c>
    </row>
    <row r="1097" spans="1:23" x14ac:dyDescent="0.35">
      <c r="A1097">
        <v>45</v>
      </c>
      <c r="B1097" t="s">
        <v>980</v>
      </c>
      <c r="C1097">
        <v>4502</v>
      </c>
      <c r="D1097" t="s">
        <v>1046</v>
      </c>
      <c r="E1097">
        <v>4502001</v>
      </c>
      <c r="F1097" t="s">
        <v>1047</v>
      </c>
      <c r="G1097" t="s">
        <v>161</v>
      </c>
      <c r="H1097" t="s">
        <v>1</v>
      </c>
      <c r="I1097" t="s">
        <v>2</v>
      </c>
      <c r="J1097" t="s">
        <v>3</v>
      </c>
      <c r="K1097" t="s">
        <v>162</v>
      </c>
      <c r="L1097" s="1">
        <v>190000000</v>
      </c>
      <c r="M1097" s="1">
        <v>30000000</v>
      </c>
      <c r="N1097">
        <v>0</v>
      </c>
      <c r="O1097">
        <v>0</v>
      </c>
      <c r="P1097">
        <v>0</v>
      </c>
      <c r="Q1097">
        <v>0</v>
      </c>
      <c r="R1097" s="1">
        <v>220000000</v>
      </c>
      <c r="S1097">
        <v>0</v>
      </c>
      <c r="T1097">
        <v>0</v>
      </c>
      <c r="U1097">
        <v>0</v>
      </c>
      <c r="V1097">
        <v>0</v>
      </c>
      <c r="W1097" s="1">
        <v>220000000</v>
      </c>
    </row>
    <row r="1098" spans="1:23" x14ac:dyDescent="0.35">
      <c r="A1098">
        <v>45</v>
      </c>
      <c r="B1098" t="s">
        <v>980</v>
      </c>
      <c r="C1098">
        <v>4502</v>
      </c>
      <c r="D1098" t="s">
        <v>1046</v>
      </c>
      <c r="E1098">
        <v>4502001</v>
      </c>
      <c r="F1098" t="s">
        <v>1047</v>
      </c>
      <c r="G1098" t="s">
        <v>163</v>
      </c>
      <c r="H1098" t="s">
        <v>1</v>
      </c>
      <c r="I1098" t="s">
        <v>2</v>
      </c>
      <c r="J1098" t="s">
        <v>3</v>
      </c>
      <c r="K1098" t="s">
        <v>164</v>
      </c>
      <c r="L1098" s="1">
        <v>190000000</v>
      </c>
      <c r="M1098" s="1">
        <v>30000000</v>
      </c>
      <c r="N1098">
        <v>0</v>
      </c>
      <c r="O1098">
        <v>0</v>
      </c>
      <c r="P1098">
        <v>0</v>
      </c>
      <c r="Q1098">
        <v>0</v>
      </c>
      <c r="R1098" s="1">
        <v>220000000</v>
      </c>
      <c r="S1098">
        <v>0</v>
      </c>
      <c r="T1098">
        <v>0</v>
      </c>
      <c r="U1098">
        <v>0</v>
      </c>
      <c r="V1098">
        <v>0</v>
      </c>
      <c r="W1098" s="1">
        <v>220000000</v>
      </c>
    </row>
    <row r="1099" spans="1:23" x14ac:dyDescent="0.35">
      <c r="A1099">
        <v>45</v>
      </c>
      <c r="B1099" t="s">
        <v>980</v>
      </c>
      <c r="C1099">
        <v>4502</v>
      </c>
      <c r="D1099" t="s">
        <v>1046</v>
      </c>
      <c r="E1099">
        <v>4502001</v>
      </c>
      <c r="F1099" t="s">
        <v>1047</v>
      </c>
      <c r="G1099" t="s">
        <v>165</v>
      </c>
      <c r="H1099" t="s">
        <v>1</v>
      </c>
      <c r="I1099" t="s">
        <v>2</v>
      </c>
      <c r="J1099" t="s">
        <v>3</v>
      </c>
      <c r="K1099" t="s">
        <v>166</v>
      </c>
      <c r="L1099" s="1">
        <v>190000000</v>
      </c>
      <c r="M1099" s="1">
        <v>30000000</v>
      </c>
      <c r="N1099">
        <v>0</v>
      </c>
      <c r="O1099">
        <v>0</v>
      </c>
      <c r="P1099">
        <v>0</v>
      </c>
      <c r="Q1099">
        <v>0</v>
      </c>
      <c r="R1099" s="1">
        <v>220000000</v>
      </c>
      <c r="S1099">
        <v>0</v>
      </c>
      <c r="T1099">
        <v>0</v>
      </c>
      <c r="U1099">
        <v>0</v>
      </c>
      <c r="V1099">
        <v>0</v>
      </c>
      <c r="W1099" s="1">
        <v>220000000</v>
      </c>
    </row>
    <row r="1100" spans="1:23" x14ac:dyDescent="0.35">
      <c r="A1100">
        <v>45</v>
      </c>
      <c r="B1100" t="s">
        <v>980</v>
      </c>
      <c r="C1100">
        <v>4502</v>
      </c>
      <c r="D1100" t="s">
        <v>1046</v>
      </c>
      <c r="E1100">
        <v>4502001</v>
      </c>
      <c r="F1100" t="s">
        <v>1047</v>
      </c>
      <c r="G1100" t="s">
        <v>1048</v>
      </c>
      <c r="H1100">
        <v>1</v>
      </c>
      <c r="I1100" t="s">
        <v>225</v>
      </c>
      <c r="J1100">
        <v>359</v>
      </c>
      <c r="K1100" t="s">
        <v>1049</v>
      </c>
      <c r="L1100" s="1">
        <v>50000000</v>
      </c>
      <c r="M1100">
        <v>0</v>
      </c>
      <c r="N1100">
        <v>0</v>
      </c>
      <c r="O1100">
        <v>0</v>
      </c>
      <c r="P1100">
        <v>0</v>
      </c>
      <c r="Q1100">
        <v>0</v>
      </c>
      <c r="R1100" s="1">
        <v>50000000</v>
      </c>
      <c r="S1100">
        <v>0</v>
      </c>
      <c r="T1100">
        <v>0</v>
      </c>
      <c r="U1100">
        <v>0</v>
      </c>
      <c r="V1100">
        <v>0</v>
      </c>
      <c r="W1100" s="1">
        <v>50000000</v>
      </c>
    </row>
    <row r="1101" spans="1:23" x14ac:dyDescent="0.35">
      <c r="A1101">
        <v>45</v>
      </c>
      <c r="B1101" t="s">
        <v>980</v>
      </c>
      <c r="C1101">
        <v>4502</v>
      </c>
      <c r="D1101" t="s">
        <v>1046</v>
      </c>
      <c r="E1101">
        <v>4502001</v>
      </c>
      <c r="F1101" t="s">
        <v>1047</v>
      </c>
      <c r="G1101" t="s">
        <v>1050</v>
      </c>
      <c r="H1101">
        <v>1</v>
      </c>
      <c r="I1101" t="s">
        <v>225</v>
      </c>
      <c r="J1101">
        <v>360</v>
      </c>
      <c r="K1101" t="s">
        <v>1051</v>
      </c>
      <c r="L1101" s="1">
        <v>20000000</v>
      </c>
      <c r="M1101">
        <v>0</v>
      </c>
      <c r="N1101">
        <v>0</v>
      </c>
      <c r="O1101">
        <v>0</v>
      </c>
      <c r="P1101">
        <v>0</v>
      </c>
      <c r="Q1101">
        <v>0</v>
      </c>
      <c r="R1101" s="1">
        <v>20000000</v>
      </c>
      <c r="S1101">
        <v>0</v>
      </c>
      <c r="T1101">
        <v>0</v>
      </c>
      <c r="U1101">
        <v>0</v>
      </c>
      <c r="V1101">
        <v>0</v>
      </c>
      <c r="W1101" s="1">
        <v>20000000</v>
      </c>
    </row>
    <row r="1102" spans="1:23" x14ac:dyDescent="0.35">
      <c r="A1102">
        <v>45</v>
      </c>
      <c r="B1102" t="s">
        <v>980</v>
      </c>
      <c r="C1102">
        <v>4502</v>
      </c>
      <c r="D1102" t="s">
        <v>1046</v>
      </c>
      <c r="E1102">
        <v>4502001</v>
      </c>
      <c r="F1102" t="s">
        <v>1047</v>
      </c>
      <c r="G1102" t="s">
        <v>1052</v>
      </c>
      <c r="H1102">
        <v>1</v>
      </c>
      <c r="I1102" t="s">
        <v>225</v>
      </c>
      <c r="J1102">
        <v>361</v>
      </c>
      <c r="K1102" t="s">
        <v>1053</v>
      </c>
      <c r="L1102" s="1">
        <v>20000000</v>
      </c>
      <c r="M1102">
        <v>0</v>
      </c>
      <c r="N1102">
        <v>0</v>
      </c>
      <c r="O1102">
        <v>0</v>
      </c>
      <c r="P1102">
        <v>0</v>
      </c>
      <c r="Q1102">
        <v>0</v>
      </c>
      <c r="R1102" s="1">
        <v>20000000</v>
      </c>
      <c r="S1102">
        <v>0</v>
      </c>
      <c r="T1102">
        <v>0</v>
      </c>
      <c r="U1102">
        <v>0</v>
      </c>
      <c r="V1102">
        <v>0</v>
      </c>
      <c r="W1102" s="1">
        <v>20000000</v>
      </c>
    </row>
    <row r="1103" spans="1:23" x14ac:dyDescent="0.35">
      <c r="A1103">
        <v>45</v>
      </c>
      <c r="B1103" t="s">
        <v>980</v>
      </c>
      <c r="C1103">
        <v>4502</v>
      </c>
      <c r="D1103" t="s">
        <v>1046</v>
      </c>
      <c r="E1103">
        <v>4502001</v>
      </c>
      <c r="F1103" t="s">
        <v>1047</v>
      </c>
      <c r="G1103" t="s">
        <v>1054</v>
      </c>
      <c r="H1103">
        <v>32</v>
      </c>
      <c r="I1103" t="s">
        <v>62</v>
      </c>
      <c r="J1103">
        <v>362</v>
      </c>
      <c r="K1103" t="s">
        <v>1049</v>
      </c>
      <c r="L1103" s="1">
        <v>100000000</v>
      </c>
      <c r="M1103">
        <v>0</v>
      </c>
      <c r="N1103">
        <v>0</v>
      </c>
      <c r="O1103">
        <v>0</v>
      </c>
      <c r="P1103">
        <v>0</v>
      </c>
      <c r="Q1103">
        <v>0</v>
      </c>
      <c r="R1103" s="1">
        <v>100000000</v>
      </c>
      <c r="S1103">
        <v>0</v>
      </c>
      <c r="T1103">
        <v>0</v>
      </c>
      <c r="U1103">
        <v>0</v>
      </c>
      <c r="V1103">
        <v>0</v>
      </c>
      <c r="W1103" s="1">
        <v>100000000</v>
      </c>
    </row>
    <row r="1104" spans="1:23" x14ac:dyDescent="0.35">
      <c r="A1104">
        <v>45</v>
      </c>
      <c r="B1104" t="s">
        <v>980</v>
      </c>
      <c r="C1104">
        <v>4502</v>
      </c>
      <c r="D1104" t="s">
        <v>1046</v>
      </c>
      <c r="E1104">
        <v>4502001</v>
      </c>
      <c r="F1104" t="s">
        <v>1047</v>
      </c>
      <c r="G1104" t="s">
        <v>1055</v>
      </c>
      <c r="H1104">
        <v>342</v>
      </c>
      <c r="I1104" t="s">
        <v>239</v>
      </c>
      <c r="J1104">
        <v>587</v>
      </c>
      <c r="K1104" t="s">
        <v>1056</v>
      </c>
      <c r="L1104">
        <v>0</v>
      </c>
      <c r="M1104" s="1">
        <v>30000000</v>
      </c>
      <c r="N1104">
        <v>0</v>
      </c>
      <c r="O1104">
        <v>0</v>
      </c>
      <c r="P1104">
        <v>0</v>
      </c>
      <c r="Q1104">
        <v>0</v>
      </c>
      <c r="R1104" s="1">
        <v>30000000</v>
      </c>
      <c r="S1104">
        <v>0</v>
      </c>
      <c r="T1104">
        <v>0</v>
      </c>
      <c r="U1104">
        <v>0</v>
      </c>
      <c r="V1104">
        <v>0</v>
      </c>
      <c r="W1104" s="1">
        <v>30000000</v>
      </c>
    </row>
    <row r="1105" spans="1:23" x14ac:dyDescent="0.35">
      <c r="A1105">
        <v>45</v>
      </c>
      <c r="B1105" t="s">
        <v>980</v>
      </c>
      <c r="C1105">
        <v>4502</v>
      </c>
      <c r="D1105" t="s">
        <v>1046</v>
      </c>
      <c r="E1105">
        <v>4502026</v>
      </c>
      <c r="F1105" t="s">
        <v>1057</v>
      </c>
      <c r="G1105">
        <v>2</v>
      </c>
      <c r="H1105" t="s">
        <v>1</v>
      </c>
      <c r="I1105" t="s">
        <v>2</v>
      </c>
      <c r="J1105" t="s">
        <v>3</v>
      </c>
      <c r="K1105" t="s">
        <v>48</v>
      </c>
      <c r="L1105" s="1">
        <v>100000000</v>
      </c>
      <c r="M1105">
        <v>0</v>
      </c>
      <c r="N1105">
        <v>0</v>
      </c>
      <c r="O1105">
        <v>0</v>
      </c>
      <c r="P1105" s="1">
        <v>50000000</v>
      </c>
      <c r="Q1105">
        <v>0</v>
      </c>
      <c r="R1105" s="1">
        <v>50000000</v>
      </c>
      <c r="S1105">
        <v>0</v>
      </c>
      <c r="T1105">
        <v>0</v>
      </c>
      <c r="U1105">
        <v>0</v>
      </c>
      <c r="V1105">
        <v>0</v>
      </c>
      <c r="W1105" s="1">
        <v>50000000</v>
      </c>
    </row>
    <row r="1106" spans="1:23" x14ac:dyDescent="0.35">
      <c r="A1106">
        <v>45</v>
      </c>
      <c r="B1106" t="s">
        <v>980</v>
      </c>
      <c r="C1106">
        <v>4502</v>
      </c>
      <c r="D1106" t="s">
        <v>1046</v>
      </c>
      <c r="E1106">
        <v>4502026</v>
      </c>
      <c r="F1106" t="s">
        <v>1057</v>
      </c>
      <c r="G1106" t="s">
        <v>49</v>
      </c>
      <c r="H1106" t="s">
        <v>1</v>
      </c>
      <c r="I1106" t="s">
        <v>2</v>
      </c>
      <c r="J1106" t="s">
        <v>3</v>
      </c>
      <c r="K1106" t="s">
        <v>50</v>
      </c>
      <c r="L1106" s="1">
        <v>100000000</v>
      </c>
      <c r="M1106">
        <v>0</v>
      </c>
      <c r="N1106">
        <v>0</v>
      </c>
      <c r="O1106">
        <v>0</v>
      </c>
      <c r="P1106" s="1">
        <v>50000000</v>
      </c>
      <c r="Q1106">
        <v>0</v>
      </c>
      <c r="R1106" s="1">
        <v>50000000</v>
      </c>
      <c r="S1106">
        <v>0</v>
      </c>
      <c r="T1106">
        <v>0</v>
      </c>
      <c r="U1106">
        <v>0</v>
      </c>
      <c r="V1106">
        <v>0</v>
      </c>
      <c r="W1106" s="1">
        <v>50000000</v>
      </c>
    </row>
    <row r="1107" spans="1:23" x14ac:dyDescent="0.35">
      <c r="A1107">
        <v>45</v>
      </c>
      <c r="B1107" t="s">
        <v>980</v>
      </c>
      <c r="C1107">
        <v>4502</v>
      </c>
      <c r="D1107" t="s">
        <v>1046</v>
      </c>
      <c r="E1107">
        <v>4502026</v>
      </c>
      <c r="F1107" t="s">
        <v>1057</v>
      </c>
      <c r="G1107" t="s">
        <v>159</v>
      </c>
      <c r="H1107" t="s">
        <v>1</v>
      </c>
      <c r="I1107" t="s">
        <v>2</v>
      </c>
      <c r="J1107" t="s">
        <v>3</v>
      </c>
      <c r="K1107" t="s">
        <v>160</v>
      </c>
      <c r="L1107" s="1">
        <v>100000000</v>
      </c>
      <c r="M1107">
        <v>0</v>
      </c>
      <c r="N1107">
        <v>0</v>
      </c>
      <c r="O1107">
        <v>0</v>
      </c>
      <c r="P1107" s="1">
        <v>50000000</v>
      </c>
      <c r="Q1107">
        <v>0</v>
      </c>
      <c r="R1107" s="1">
        <v>50000000</v>
      </c>
      <c r="S1107">
        <v>0</v>
      </c>
      <c r="T1107">
        <v>0</v>
      </c>
      <c r="U1107">
        <v>0</v>
      </c>
      <c r="V1107">
        <v>0</v>
      </c>
      <c r="W1107" s="1">
        <v>50000000</v>
      </c>
    </row>
    <row r="1108" spans="1:23" x14ac:dyDescent="0.35">
      <c r="A1108">
        <v>45</v>
      </c>
      <c r="B1108" t="s">
        <v>980</v>
      </c>
      <c r="C1108">
        <v>4502</v>
      </c>
      <c r="D1108" t="s">
        <v>1046</v>
      </c>
      <c r="E1108">
        <v>4502026</v>
      </c>
      <c r="F1108" t="s">
        <v>1057</v>
      </c>
      <c r="G1108" t="s">
        <v>161</v>
      </c>
      <c r="H1108" t="s">
        <v>1</v>
      </c>
      <c r="I1108" t="s">
        <v>2</v>
      </c>
      <c r="J1108" t="s">
        <v>3</v>
      </c>
      <c r="K1108" t="s">
        <v>162</v>
      </c>
      <c r="L1108" s="1">
        <v>100000000</v>
      </c>
      <c r="M1108">
        <v>0</v>
      </c>
      <c r="N1108">
        <v>0</v>
      </c>
      <c r="O1108">
        <v>0</v>
      </c>
      <c r="P1108" s="1">
        <v>50000000</v>
      </c>
      <c r="Q1108">
        <v>0</v>
      </c>
      <c r="R1108" s="1">
        <v>50000000</v>
      </c>
      <c r="S1108">
        <v>0</v>
      </c>
      <c r="T1108">
        <v>0</v>
      </c>
      <c r="U1108">
        <v>0</v>
      </c>
      <c r="V1108">
        <v>0</v>
      </c>
      <c r="W1108" s="1">
        <v>50000000</v>
      </c>
    </row>
    <row r="1109" spans="1:23" x14ac:dyDescent="0.35">
      <c r="A1109">
        <v>45</v>
      </c>
      <c r="B1109" t="s">
        <v>980</v>
      </c>
      <c r="C1109">
        <v>4502</v>
      </c>
      <c r="D1109" t="s">
        <v>1046</v>
      </c>
      <c r="E1109">
        <v>4502026</v>
      </c>
      <c r="F1109" t="s">
        <v>1057</v>
      </c>
      <c r="G1109" t="s">
        <v>163</v>
      </c>
      <c r="H1109" t="s">
        <v>1</v>
      </c>
      <c r="I1109" t="s">
        <v>2</v>
      </c>
      <c r="J1109" t="s">
        <v>3</v>
      </c>
      <c r="K1109" t="s">
        <v>164</v>
      </c>
      <c r="L1109" s="1">
        <v>100000000</v>
      </c>
      <c r="M1109">
        <v>0</v>
      </c>
      <c r="N1109">
        <v>0</v>
      </c>
      <c r="O1109">
        <v>0</v>
      </c>
      <c r="P1109" s="1">
        <v>50000000</v>
      </c>
      <c r="Q1109">
        <v>0</v>
      </c>
      <c r="R1109" s="1">
        <v>50000000</v>
      </c>
      <c r="S1109">
        <v>0</v>
      </c>
      <c r="T1109">
        <v>0</v>
      </c>
      <c r="U1109">
        <v>0</v>
      </c>
      <c r="V1109">
        <v>0</v>
      </c>
      <c r="W1109" s="1">
        <v>50000000</v>
      </c>
    </row>
    <row r="1110" spans="1:23" x14ac:dyDescent="0.35">
      <c r="A1110">
        <v>45</v>
      </c>
      <c r="B1110" t="s">
        <v>980</v>
      </c>
      <c r="C1110">
        <v>4502</v>
      </c>
      <c r="D1110" t="s">
        <v>1046</v>
      </c>
      <c r="E1110">
        <v>4502026</v>
      </c>
      <c r="F1110" t="s">
        <v>1057</v>
      </c>
      <c r="G1110" t="s">
        <v>165</v>
      </c>
      <c r="H1110" t="s">
        <v>1</v>
      </c>
      <c r="I1110" t="s">
        <v>2</v>
      </c>
      <c r="J1110" t="s">
        <v>3</v>
      </c>
      <c r="K1110" t="s">
        <v>166</v>
      </c>
      <c r="L1110" s="1">
        <v>100000000</v>
      </c>
      <c r="M1110">
        <v>0</v>
      </c>
      <c r="N1110">
        <v>0</v>
      </c>
      <c r="O1110">
        <v>0</v>
      </c>
      <c r="P1110" s="1">
        <v>50000000</v>
      </c>
      <c r="Q1110">
        <v>0</v>
      </c>
      <c r="R1110" s="1">
        <v>50000000</v>
      </c>
      <c r="S1110">
        <v>0</v>
      </c>
      <c r="T1110">
        <v>0</v>
      </c>
      <c r="U1110">
        <v>0</v>
      </c>
      <c r="V1110">
        <v>0</v>
      </c>
      <c r="W1110" s="1">
        <v>50000000</v>
      </c>
    </row>
    <row r="1111" spans="1:23" x14ac:dyDescent="0.35">
      <c r="A1111">
        <v>45</v>
      </c>
      <c r="B1111" t="s">
        <v>980</v>
      </c>
      <c r="C1111">
        <v>4502</v>
      </c>
      <c r="D1111" t="s">
        <v>1046</v>
      </c>
      <c r="E1111">
        <v>4502026</v>
      </c>
      <c r="F1111" t="s">
        <v>1057</v>
      </c>
      <c r="G1111" t="s">
        <v>1058</v>
      </c>
      <c r="H1111">
        <v>1</v>
      </c>
      <c r="I1111" t="s">
        <v>225</v>
      </c>
      <c r="J1111">
        <v>363</v>
      </c>
      <c r="K1111" t="s">
        <v>1059</v>
      </c>
      <c r="L1111" s="1">
        <v>50000000</v>
      </c>
      <c r="M1111">
        <v>0</v>
      </c>
      <c r="N1111">
        <v>0</v>
      </c>
      <c r="O1111">
        <v>0</v>
      </c>
      <c r="P1111">
        <v>0</v>
      </c>
      <c r="Q1111">
        <v>0</v>
      </c>
      <c r="R1111" s="1">
        <v>50000000</v>
      </c>
      <c r="S1111">
        <v>0</v>
      </c>
      <c r="T1111">
        <v>0</v>
      </c>
      <c r="U1111">
        <v>0</v>
      </c>
      <c r="V1111">
        <v>0</v>
      </c>
      <c r="W1111" s="1">
        <v>50000000</v>
      </c>
    </row>
    <row r="1112" spans="1:23" x14ac:dyDescent="0.35">
      <c r="A1112">
        <v>45</v>
      </c>
      <c r="B1112" t="s">
        <v>980</v>
      </c>
      <c r="C1112">
        <v>4502</v>
      </c>
      <c r="D1112" t="s">
        <v>1046</v>
      </c>
      <c r="E1112">
        <v>4502026</v>
      </c>
      <c r="F1112" t="s">
        <v>1057</v>
      </c>
      <c r="G1112" t="s">
        <v>1060</v>
      </c>
      <c r="H1112">
        <v>32</v>
      </c>
      <c r="I1112" t="s">
        <v>62</v>
      </c>
      <c r="J1112">
        <v>364</v>
      </c>
      <c r="K1112" t="s">
        <v>1059</v>
      </c>
      <c r="L1112" s="1">
        <v>50000000</v>
      </c>
      <c r="M1112">
        <v>0</v>
      </c>
      <c r="N1112">
        <v>0</v>
      </c>
      <c r="O1112">
        <v>0</v>
      </c>
      <c r="P1112" s="1">
        <v>50000000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</row>
    <row r="1113" spans="1:23" x14ac:dyDescent="0.35">
      <c r="A1113">
        <v>45</v>
      </c>
      <c r="B1113" t="s">
        <v>980</v>
      </c>
      <c r="C1113">
        <v>4502</v>
      </c>
      <c r="D1113" t="s">
        <v>1046</v>
      </c>
      <c r="E1113">
        <v>4502033</v>
      </c>
      <c r="F1113" t="s">
        <v>1061</v>
      </c>
      <c r="G1113">
        <v>2</v>
      </c>
      <c r="H1113" t="s">
        <v>1</v>
      </c>
      <c r="I1113" t="s">
        <v>2</v>
      </c>
      <c r="J1113" t="s">
        <v>3</v>
      </c>
      <c r="K1113" t="s">
        <v>48</v>
      </c>
      <c r="L1113" s="1">
        <v>20000000</v>
      </c>
      <c r="M1113">
        <v>0</v>
      </c>
      <c r="N1113">
        <v>0</v>
      </c>
      <c r="O1113" s="1">
        <v>20000000</v>
      </c>
      <c r="P1113">
        <v>0</v>
      </c>
      <c r="Q1113">
        <v>0</v>
      </c>
      <c r="R1113" s="1">
        <v>40000000</v>
      </c>
      <c r="S1113">
        <v>0</v>
      </c>
      <c r="T1113">
        <v>0</v>
      </c>
      <c r="U1113">
        <v>0</v>
      </c>
      <c r="V1113">
        <v>0</v>
      </c>
      <c r="W1113" s="1">
        <v>40000000</v>
      </c>
    </row>
    <row r="1114" spans="1:23" x14ac:dyDescent="0.35">
      <c r="A1114">
        <v>45</v>
      </c>
      <c r="B1114" t="s">
        <v>980</v>
      </c>
      <c r="C1114">
        <v>4502</v>
      </c>
      <c r="D1114" t="s">
        <v>1046</v>
      </c>
      <c r="E1114">
        <v>4502033</v>
      </c>
      <c r="F1114" t="s">
        <v>1061</v>
      </c>
      <c r="G1114" t="s">
        <v>49</v>
      </c>
      <c r="H1114" t="s">
        <v>1</v>
      </c>
      <c r="I1114" t="s">
        <v>2</v>
      </c>
      <c r="J1114" t="s">
        <v>3</v>
      </c>
      <c r="K1114" t="s">
        <v>50</v>
      </c>
      <c r="L1114" s="1">
        <v>20000000</v>
      </c>
      <c r="M1114">
        <v>0</v>
      </c>
      <c r="N1114">
        <v>0</v>
      </c>
      <c r="O1114" s="1">
        <v>20000000</v>
      </c>
      <c r="P1114">
        <v>0</v>
      </c>
      <c r="Q1114">
        <v>0</v>
      </c>
      <c r="R1114" s="1">
        <v>40000000</v>
      </c>
      <c r="S1114">
        <v>0</v>
      </c>
      <c r="T1114">
        <v>0</v>
      </c>
      <c r="U1114">
        <v>0</v>
      </c>
      <c r="V1114">
        <v>0</v>
      </c>
      <c r="W1114" s="1">
        <v>40000000</v>
      </c>
    </row>
    <row r="1115" spans="1:23" x14ac:dyDescent="0.35">
      <c r="A1115">
        <v>45</v>
      </c>
      <c r="B1115" t="s">
        <v>980</v>
      </c>
      <c r="C1115">
        <v>4502</v>
      </c>
      <c r="D1115" t="s">
        <v>1046</v>
      </c>
      <c r="E1115">
        <v>4502033</v>
      </c>
      <c r="F1115" t="s">
        <v>1061</v>
      </c>
      <c r="G1115" t="s">
        <v>159</v>
      </c>
      <c r="H1115" t="s">
        <v>1</v>
      </c>
      <c r="I1115" t="s">
        <v>2</v>
      </c>
      <c r="J1115" t="s">
        <v>3</v>
      </c>
      <c r="K1115" t="s">
        <v>160</v>
      </c>
      <c r="L1115" s="1">
        <v>20000000</v>
      </c>
      <c r="M1115">
        <v>0</v>
      </c>
      <c r="N1115">
        <v>0</v>
      </c>
      <c r="O1115" s="1">
        <v>20000000</v>
      </c>
      <c r="P1115">
        <v>0</v>
      </c>
      <c r="Q1115">
        <v>0</v>
      </c>
      <c r="R1115" s="1">
        <v>40000000</v>
      </c>
      <c r="S1115">
        <v>0</v>
      </c>
      <c r="T1115">
        <v>0</v>
      </c>
      <c r="U1115">
        <v>0</v>
      </c>
      <c r="V1115">
        <v>0</v>
      </c>
      <c r="W1115" s="1">
        <v>40000000</v>
      </c>
    </row>
    <row r="1116" spans="1:23" x14ac:dyDescent="0.35">
      <c r="A1116">
        <v>45</v>
      </c>
      <c r="B1116" t="s">
        <v>980</v>
      </c>
      <c r="C1116">
        <v>4502</v>
      </c>
      <c r="D1116" t="s">
        <v>1046</v>
      </c>
      <c r="E1116">
        <v>4502033</v>
      </c>
      <c r="F1116" t="s">
        <v>1061</v>
      </c>
      <c r="G1116" t="s">
        <v>161</v>
      </c>
      <c r="H1116" t="s">
        <v>1</v>
      </c>
      <c r="I1116" t="s">
        <v>2</v>
      </c>
      <c r="J1116" t="s">
        <v>3</v>
      </c>
      <c r="K1116" t="s">
        <v>162</v>
      </c>
      <c r="L1116" s="1">
        <v>20000000</v>
      </c>
      <c r="M1116">
        <v>0</v>
      </c>
      <c r="N1116">
        <v>0</v>
      </c>
      <c r="O1116" s="1">
        <v>20000000</v>
      </c>
      <c r="P1116">
        <v>0</v>
      </c>
      <c r="Q1116">
        <v>0</v>
      </c>
      <c r="R1116" s="1">
        <v>40000000</v>
      </c>
      <c r="S1116">
        <v>0</v>
      </c>
      <c r="T1116">
        <v>0</v>
      </c>
      <c r="U1116">
        <v>0</v>
      </c>
      <c r="V1116">
        <v>0</v>
      </c>
      <c r="W1116" s="1">
        <v>40000000</v>
      </c>
    </row>
    <row r="1117" spans="1:23" x14ac:dyDescent="0.35">
      <c r="A1117">
        <v>45</v>
      </c>
      <c r="B1117" t="s">
        <v>980</v>
      </c>
      <c r="C1117">
        <v>4502</v>
      </c>
      <c r="D1117" t="s">
        <v>1046</v>
      </c>
      <c r="E1117">
        <v>4502033</v>
      </c>
      <c r="F1117" t="s">
        <v>1061</v>
      </c>
      <c r="G1117" t="s">
        <v>163</v>
      </c>
      <c r="H1117" t="s">
        <v>1</v>
      </c>
      <c r="I1117" t="s">
        <v>2</v>
      </c>
      <c r="J1117" t="s">
        <v>3</v>
      </c>
      <c r="K1117" t="s">
        <v>164</v>
      </c>
      <c r="L1117" s="1">
        <v>20000000</v>
      </c>
      <c r="M1117">
        <v>0</v>
      </c>
      <c r="N1117">
        <v>0</v>
      </c>
      <c r="O1117" s="1">
        <v>20000000</v>
      </c>
      <c r="P1117">
        <v>0</v>
      </c>
      <c r="Q1117">
        <v>0</v>
      </c>
      <c r="R1117" s="1">
        <v>40000000</v>
      </c>
      <c r="S1117">
        <v>0</v>
      </c>
      <c r="T1117">
        <v>0</v>
      </c>
      <c r="U1117">
        <v>0</v>
      </c>
      <c r="V1117">
        <v>0</v>
      </c>
      <c r="W1117" s="1">
        <v>40000000</v>
      </c>
    </row>
    <row r="1118" spans="1:23" x14ac:dyDescent="0.35">
      <c r="A1118">
        <v>45</v>
      </c>
      <c r="B1118" t="s">
        <v>980</v>
      </c>
      <c r="C1118">
        <v>4502</v>
      </c>
      <c r="D1118" t="s">
        <v>1046</v>
      </c>
      <c r="E1118">
        <v>4502033</v>
      </c>
      <c r="F1118" t="s">
        <v>1061</v>
      </c>
      <c r="G1118" t="s">
        <v>222</v>
      </c>
      <c r="H1118" t="s">
        <v>1</v>
      </c>
      <c r="I1118" t="s">
        <v>2</v>
      </c>
      <c r="J1118" t="s">
        <v>3</v>
      </c>
      <c r="K1118" t="s">
        <v>223</v>
      </c>
      <c r="L1118" s="1">
        <v>20000000</v>
      </c>
      <c r="M1118">
        <v>0</v>
      </c>
      <c r="N1118">
        <v>0</v>
      </c>
      <c r="O1118" s="1">
        <v>20000000</v>
      </c>
      <c r="P1118">
        <v>0</v>
      </c>
      <c r="Q1118">
        <v>0</v>
      </c>
      <c r="R1118" s="1">
        <v>40000000</v>
      </c>
      <c r="S1118">
        <v>0</v>
      </c>
      <c r="T1118">
        <v>0</v>
      </c>
      <c r="U1118">
        <v>0</v>
      </c>
      <c r="V1118">
        <v>0</v>
      </c>
      <c r="W1118" s="1">
        <v>40000000</v>
      </c>
    </row>
    <row r="1119" spans="1:23" x14ac:dyDescent="0.35">
      <c r="A1119">
        <v>45</v>
      </c>
      <c r="B1119" t="s">
        <v>980</v>
      </c>
      <c r="C1119">
        <v>4502</v>
      </c>
      <c r="D1119" t="s">
        <v>1046</v>
      </c>
      <c r="E1119">
        <v>4502033</v>
      </c>
      <c r="F1119" t="s">
        <v>1061</v>
      </c>
      <c r="G1119" t="s">
        <v>1062</v>
      </c>
      <c r="H1119">
        <v>1</v>
      </c>
      <c r="I1119" t="s">
        <v>225</v>
      </c>
      <c r="J1119">
        <v>481</v>
      </c>
      <c r="K1119" t="s">
        <v>1063</v>
      </c>
      <c r="L1119">
        <v>0</v>
      </c>
      <c r="M1119">
        <v>0</v>
      </c>
      <c r="N1119">
        <v>0</v>
      </c>
      <c r="O1119" s="1">
        <v>20000000</v>
      </c>
      <c r="P1119">
        <v>0</v>
      </c>
      <c r="Q1119">
        <v>0</v>
      </c>
      <c r="R1119" s="1">
        <v>20000000</v>
      </c>
      <c r="S1119">
        <v>0</v>
      </c>
      <c r="T1119">
        <v>0</v>
      </c>
      <c r="U1119">
        <v>0</v>
      </c>
      <c r="V1119">
        <v>0</v>
      </c>
      <c r="W1119" s="1">
        <v>20000000</v>
      </c>
    </row>
    <row r="1120" spans="1:23" x14ac:dyDescent="0.35">
      <c r="A1120">
        <v>45</v>
      </c>
      <c r="B1120" t="s">
        <v>980</v>
      </c>
      <c r="C1120">
        <v>4502</v>
      </c>
      <c r="D1120" t="s">
        <v>1046</v>
      </c>
      <c r="E1120">
        <v>4502033</v>
      </c>
      <c r="F1120" t="s">
        <v>1061</v>
      </c>
      <c r="G1120" t="s">
        <v>1064</v>
      </c>
      <c r="H1120">
        <v>32</v>
      </c>
      <c r="I1120" t="s">
        <v>62</v>
      </c>
      <c r="J1120">
        <v>463</v>
      </c>
      <c r="K1120" t="s">
        <v>1063</v>
      </c>
      <c r="L1120" s="1">
        <v>20000000</v>
      </c>
      <c r="M1120">
        <v>0</v>
      </c>
      <c r="N1120">
        <v>0</v>
      </c>
      <c r="O1120">
        <v>0</v>
      </c>
      <c r="P1120">
        <v>0</v>
      </c>
      <c r="Q1120">
        <v>0</v>
      </c>
      <c r="R1120" s="1">
        <v>20000000</v>
      </c>
      <c r="S1120">
        <v>0</v>
      </c>
      <c r="T1120">
        <v>0</v>
      </c>
      <c r="U1120">
        <v>0</v>
      </c>
      <c r="V1120">
        <v>0</v>
      </c>
      <c r="W1120" s="1">
        <v>20000000</v>
      </c>
    </row>
    <row r="1121" spans="1:23" x14ac:dyDescent="0.35">
      <c r="A1121">
        <v>45</v>
      </c>
      <c r="B1121" t="s">
        <v>980</v>
      </c>
      <c r="C1121">
        <v>4502</v>
      </c>
      <c r="D1121" t="s">
        <v>1046</v>
      </c>
      <c r="E1121">
        <v>4502034</v>
      </c>
      <c r="F1121" t="s">
        <v>1065</v>
      </c>
      <c r="G1121">
        <v>2</v>
      </c>
      <c r="H1121" t="s">
        <v>1</v>
      </c>
      <c r="I1121" t="s">
        <v>2</v>
      </c>
      <c r="J1121" t="s">
        <v>3</v>
      </c>
      <c r="K1121" t="s">
        <v>48</v>
      </c>
      <c r="L1121" s="1">
        <v>20000000</v>
      </c>
      <c r="M1121">
        <v>0</v>
      </c>
      <c r="N1121">
        <v>0</v>
      </c>
      <c r="O1121">
        <v>0</v>
      </c>
      <c r="P1121">
        <v>0</v>
      </c>
      <c r="Q1121">
        <v>0</v>
      </c>
      <c r="R1121" s="1">
        <v>20000000</v>
      </c>
      <c r="S1121">
        <v>0</v>
      </c>
      <c r="T1121">
        <v>0</v>
      </c>
      <c r="U1121">
        <v>0</v>
      </c>
      <c r="V1121">
        <v>0</v>
      </c>
      <c r="W1121" s="1">
        <v>20000000</v>
      </c>
    </row>
    <row r="1122" spans="1:23" x14ac:dyDescent="0.35">
      <c r="A1122">
        <v>45</v>
      </c>
      <c r="B1122" t="s">
        <v>980</v>
      </c>
      <c r="C1122">
        <v>4502</v>
      </c>
      <c r="D1122" t="s">
        <v>1046</v>
      </c>
      <c r="E1122">
        <v>4502034</v>
      </c>
      <c r="F1122" t="s">
        <v>1065</v>
      </c>
      <c r="G1122" t="s">
        <v>49</v>
      </c>
      <c r="H1122" t="s">
        <v>1</v>
      </c>
      <c r="I1122" t="s">
        <v>2</v>
      </c>
      <c r="J1122" t="s">
        <v>3</v>
      </c>
      <c r="K1122" t="s">
        <v>50</v>
      </c>
      <c r="L1122" s="1">
        <v>20000000</v>
      </c>
      <c r="M1122">
        <v>0</v>
      </c>
      <c r="N1122">
        <v>0</v>
      </c>
      <c r="O1122">
        <v>0</v>
      </c>
      <c r="P1122">
        <v>0</v>
      </c>
      <c r="Q1122">
        <v>0</v>
      </c>
      <c r="R1122" s="1">
        <v>20000000</v>
      </c>
      <c r="S1122">
        <v>0</v>
      </c>
      <c r="T1122">
        <v>0</v>
      </c>
      <c r="U1122">
        <v>0</v>
      </c>
      <c r="V1122">
        <v>0</v>
      </c>
      <c r="W1122" s="1">
        <v>20000000</v>
      </c>
    </row>
    <row r="1123" spans="1:23" x14ac:dyDescent="0.35">
      <c r="A1123">
        <v>45</v>
      </c>
      <c r="B1123" t="s">
        <v>980</v>
      </c>
      <c r="C1123">
        <v>4502</v>
      </c>
      <c r="D1123" t="s">
        <v>1046</v>
      </c>
      <c r="E1123">
        <v>4502034</v>
      </c>
      <c r="F1123" t="s">
        <v>1065</v>
      </c>
      <c r="G1123" t="s">
        <v>159</v>
      </c>
      <c r="H1123" t="s">
        <v>1</v>
      </c>
      <c r="I1123" t="s">
        <v>2</v>
      </c>
      <c r="J1123" t="s">
        <v>3</v>
      </c>
      <c r="K1123" t="s">
        <v>160</v>
      </c>
      <c r="L1123" s="1">
        <v>20000000</v>
      </c>
      <c r="M1123">
        <v>0</v>
      </c>
      <c r="N1123">
        <v>0</v>
      </c>
      <c r="O1123">
        <v>0</v>
      </c>
      <c r="P1123">
        <v>0</v>
      </c>
      <c r="Q1123">
        <v>0</v>
      </c>
      <c r="R1123" s="1">
        <v>20000000</v>
      </c>
      <c r="S1123">
        <v>0</v>
      </c>
      <c r="T1123">
        <v>0</v>
      </c>
      <c r="U1123">
        <v>0</v>
      </c>
      <c r="V1123">
        <v>0</v>
      </c>
      <c r="W1123" s="1">
        <v>20000000</v>
      </c>
    </row>
    <row r="1124" spans="1:23" x14ac:dyDescent="0.35">
      <c r="A1124">
        <v>45</v>
      </c>
      <c r="B1124" t="s">
        <v>980</v>
      </c>
      <c r="C1124">
        <v>4502</v>
      </c>
      <c r="D1124" t="s">
        <v>1046</v>
      </c>
      <c r="E1124">
        <v>4502034</v>
      </c>
      <c r="F1124" t="s">
        <v>1065</v>
      </c>
      <c r="G1124" t="s">
        <v>161</v>
      </c>
      <c r="H1124" t="s">
        <v>1</v>
      </c>
      <c r="I1124" t="s">
        <v>2</v>
      </c>
      <c r="J1124" t="s">
        <v>3</v>
      </c>
      <c r="K1124" t="s">
        <v>162</v>
      </c>
      <c r="L1124" s="1">
        <v>20000000</v>
      </c>
      <c r="M1124">
        <v>0</v>
      </c>
      <c r="N1124">
        <v>0</v>
      </c>
      <c r="O1124">
        <v>0</v>
      </c>
      <c r="P1124">
        <v>0</v>
      </c>
      <c r="Q1124">
        <v>0</v>
      </c>
      <c r="R1124" s="1">
        <v>20000000</v>
      </c>
      <c r="S1124">
        <v>0</v>
      </c>
      <c r="T1124">
        <v>0</v>
      </c>
      <c r="U1124">
        <v>0</v>
      </c>
      <c r="V1124">
        <v>0</v>
      </c>
      <c r="W1124" s="1">
        <v>20000000</v>
      </c>
    </row>
    <row r="1125" spans="1:23" x14ac:dyDescent="0.35">
      <c r="A1125">
        <v>45</v>
      </c>
      <c r="B1125" t="s">
        <v>980</v>
      </c>
      <c r="C1125">
        <v>4502</v>
      </c>
      <c r="D1125" t="s">
        <v>1046</v>
      </c>
      <c r="E1125">
        <v>4502034</v>
      </c>
      <c r="F1125" t="s">
        <v>1065</v>
      </c>
      <c r="G1125" t="s">
        <v>163</v>
      </c>
      <c r="H1125" t="s">
        <v>1</v>
      </c>
      <c r="I1125" t="s">
        <v>2</v>
      </c>
      <c r="J1125" t="s">
        <v>3</v>
      </c>
      <c r="K1125" t="s">
        <v>164</v>
      </c>
      <c r="L1125" s="1">
        <v>20000000</v>
      </c>
      <c r="M1125">
        <v>0</v>
      </c>
      <c r="N1125">
        <v>0</v>
      </c>
      <c r="O1125">
        <v>0</v>
      </c>
      <c r="P1125">
        <v>0</v>
      </c>
      <c r="Q1125">
        <v>0</v>
      </c>
      <c r="R1125" s="1">
        <v>20000000</v>
      </c>
      <c r="S1125">
        <v>0</v>
      </c>
      <c r="T1125">
        <v>0</v>
      </c>
      <c r="U1125">
        <v>0</v>
      </c>
      <c r="V1125">
        <v>0</v>
      </c>
      <c r="W1125" s="1">
        <v>20000000</v>
      </c>
    </row>
    <row r="1126" spans="1:23" x14ac:dyDescent="0.35">
      <c r="A1126">
        <v>45</v>
      </c>
      <c r="B1126" t="s">
        <v>980</v>
      </c>
      <c r="C1126">
        <v>4502</v>
      </c>
      <c r="D1126" t="s">
        <v>1046</v>
      </c>
      <c r="E1126">
        <v>4502034</v>
      </c>
      <c r="F1126" t="s">
        <v>1065</v>
      </c>
      <c r="G1126" t="s">
        <v>165</v>
      </c>
      <c r="H1126" t="s">
        <v>1</v>
      </c>
      <c r="I1126" t="s">
        <v>2</v>
      </c>
      <c r="J1126" t="s">
        <v>3</v>
      </c>
      <c r="K1126" t="s">
        <v>166</v>
      </c>
      <c r="L1126" s="1">
        <v>20000000</v>
      </c>
      <c r="M1126">
        <v>0</v>
      </c>
      <c r="N1126">
        <v>0</v>
      </c>
      <c r="O1126">
        <v>0</v>
      </c>
      <c r="P1126">
        <v>0</v>
      </c>
      <c r="Q1126">
        <v>0</v>
      </c>
      <c r="R1126" s="1">
        <v>20000000</v>
      </c>
      <c r="S1126">
        <v>0</v>
      </c>
      <c r="T1126">
        <v>0</v>
      </c>
      <c r="U1126">
        <v>0</v>
      </c>
      <c r="V1126">
        <v>0</v>
      </c>
      <c r="W1126" s="1">
        <v>20000000</v>
      </c>
    </row>
    <row r="1127" spans="1:23" x14ac:dyDescent="0.35">
      <c r="A1127">
        <v>45</v>
      </c>
      <c r="B1127" t="s">
        <v>980</v>
      </c>
      <c r="C1127">
        <v>4502</v>
      </c>
      <c r="D1127" t="s">
        <v>1046</v>
      </c>
      <c r="E1127">
        <v>4502034</v>
      </c>
      <c r="F1127" t="s">
        <v>1065</v>
      </c>
      <c r="G1127" t="s">
        <v>1066</v>
      </c>
      <c r="H1127">
        <v>32</v>
      </c>
      <c r="I1127" t="s">
        <v>62</v>
      </c>
      <c r="J1127">
        <v>365</v>
      </c>
      <c r="K1127" t="s">
        <v>1067</v>
      </c>
      <c r="L1127" s="1">
        <v>20000000</v>
      </c>
      <c r="M1127">
        <v>0</v>
      </c>
      <c r="N1127">
        <v>0</v>
      </c>
      <c r="O1127">
        <v>0</v>
      </c>
      <c r="P1127">
        <v>0</v>
      </c>
      <c r="Q1127">
        <v>0</v>
      </c>
      <c r="R1127" s="1">
        <v>20000000</v>
      </c>
      <c r="S1127">
        <v>0</v>
      </c>
      <c r="T1127">
        <v>0</v>
      </c>
      <c r="U1127">
        <v>0</v>
      </c>
      <c r="V1127">
        <v>0</v>
      </c>
      <c r="W1127" s="1">
        <v>20000000</v>
      </c>
    </row>
    <row r="1128" spans="1:23" x14ac:dyDescent="0.35">
      <c r="A1128">
        <v>45</v>
      </c>
      <c r="B1128" t="s">
        <v>980</v>
      </c>
      <c r="C1128">
        <v>4502</v>
      </c>
      <c r="D1128" t="s">
        <v>1046</v>
      </c>
      <c r="E1128">
        <v>4502038</v>
      </c>
      <c r="F1128" t="s">
        <v>1068</v>
      </c>
      <c r="G1128">
        <v>2</v>
      </c>
      <c r="H1128" t="s">
        <v>1</v>
      </c>
      <c r="I1128" t="s">
        <v>2</v>
      </c>
      <c r="J1128" t="s">
        <v>3</v>
      </c>
      <c r="K1128" t="s">
        <v>48</v>
      </c>
      <c r="L1128" s="1">
        <v>156000000</v>
      </c>
      <c r="M1128" s="1">
        <v>8573293.4800000004</v>
      </c>
      <c r="N1128">
        <v>0</v>
      </c>
      <c r="O1128" s="1">
        <v>25000000</v>
      </c>
      <c r="P1128" s="1">
        <v>25000000</v>
      </c>
      <c r="Q1128">
        <v>0</v>
      </c>
      <c r="R1128" s="1">
        <v>164573293.47999999</v>
      </c>
      <c r="S1128" s="1">
        <v>80000000</v>
      </c>
      <c r="T1128" s="1">
        <v>80000000</v>
      </c>
      <c r="U1128" s="1">
        <v>80000000</v>
      </c>
      <c r="V1128" s="1">
        <v>80000000</v>
      </c>
      <c r="W1128" s="1">
        <v>84573293.480000004</v>
      </c>
    </row>
    <row r="1129" spans="1:23" x14ac:dyDescent="0.35">
      <c r="A1129">
        <v>45</v>
      </c>
      <c r="B1129" t="s">
        <v>980</v>
      </c>
      <c r="C1129">
        <v>4502</v>
      </c>
      <c r="D1129" t="s">
        <v>1046</v>
      </c>
      <c r="E1129">
        <v>4502038</v>
      </c>
      <c r="F1129" t="s">
        <v>1068</v>
      </c>
      <c r="G1129" t="s">
        <v>49</v>
      </c>
      <c r="H1129" t="s">
        <v>1</v>
      </c>
      <c r="I1129" t="s">
        <v>2</v>
      </c>
      <c r="J1129" t="s">
        <v>3</v>
      </c>
      <c r="K1129" t="s">
        <v>50</v>
      </c>
      <c r="L1129" s="1">
        <v>156000000</v>
      </c>
      <c r="M1129" s="1">
        <v>8573293.4800000004</v>
      </c>
      <c r="N1129">
        <v>0</v>
      </c>
      <c r="O1129" s="1">
        <v>25000000</v>
      </c>
      <c r="P1129" s="1">
        <v>25000000</v>
      </c>
      <c r="Q1129">
        <v>0</v>
      </c>
      <c r="R1129" s="1">
        <v>164573293.47999999</v>
      </c>
      <c r="S1129" s="1">
        <v>80000000</v>
      </c>
      <c r="T1129" s="1">
        <v>80000000</v>
      </c>
      <c r="U1129" s="1">
        <v>80000000</v>
      </c>
      <c r="V1129" s="1">
        <v>80000000</v>
      </c>
      <c r="W1129" s="1">
        <v>84573293.480000004</v>
      </c>
    </row>
    <row r="1130" spans="1:23" x14ac:dyDescent="0.35">
      <c r="A1130">
        <v>45</v>
      </c>
      <c r="B1130" t="s">
        <v>980</v>
      </c>
      <c r="C1130">
        <v>4502</v>
      </c>
      <c r="D1130" t="s">
        <v>1046</v>
      </c>
      <c r="E1130">
        <v>4502038</v>
      </c>
      <c r="F1130" t="s">
        <v>1068</v>
      </c>
      <c r="G1130" t="s">
        <v>159</v>
      </c>
      <c r="H1130" t="s">
        <v>1</v>
      </c>
      <c r="I1130" t="s">
        <v>2</v>
      </c>
      <c r="J1130" t="s">
        <v>3</v>
      </c>
      <c r="K1130" t="s">
        <v>160</v>
      </c>
      <c r="L1130" s="1">
        <v>156000000</v>
      </c>
      <c r="M1130" s="1">
        <v>8573293.4800000004</v>
      </c>
      <c r="N1130">
        <v>0</v>
      </c>
      <c r="O1130" s="1">
        <v>25000000</v>
      </c>
      <c r="P1130" s="1">
        <v>25000000</v>
      </c>
      <c r="Q1130">
        <v>0</v>
      </c>
      <c r="R1130" s="1">
        <v>164573293.47999999</v>
      </c>
      <c r="S1130" s="1">
        <v>80000000</v>
      </c>
      <c r="T1130" s="1">
        <v>80000000</v>
      </c>
      <c r="U1130" s="1">
        <v>80000000</v>
      </c>
      <c r="V1130" s="1">
        <v>80000000</v>
      </c>
      <c r="W1130" s="1">
        <v>84573293.480000004</v>
      </c>
    </row>
    <row r="1131" spans="1:23" x14ac:dyDescent="0.35">
      <c r="A1131">
        <v>45</v>
      </c>
      <c r="B1131" t="s">
        <v>980</v>
      </c>
      <c r="C1131">
        <v>4502</v>
      </c>
      <c r="D1131" t="s">
        <v>1046</v>
      </c>
      <c r="E1131">
        <v>4502038</v>
      </c>
      <c r="F1131" t="s">
        <v>1068</v>
      </c>
      <c r="G1131" t="s">
        <v>161</v>
      </c>
      <c r="H1131" t="s">
        <v>1</v>
      </c>
      <c r="I1131" t="s">
        <v>2</v>
      </c>
      <c r="J1131" t="s">
        <v>3</v>
      </c>
      <c r="K1131" t="s">
        <v>162</v>
      </c>
      <c r="L1131" s="1">
        <v>156000000</v>
      </c>
      <c r="M1131" s="1">
        <v>8573293.4800000004</v>
      </c>
      <c r="N1131">
        <v>0</v>
      </c>
      <c r="O1131" s="1">
        <v>25000000</v>
      </c>
      <c r="P1131" s="1">
        <v>25000000</v>
      </c>
      <c r="Q1131">
        <v>0</v>
      </c>
      <c r="R1131" s="1">
        <v>164573293.47999999</v>
      </c>
      <c r="S1131" s="1">
        <v>80000000</v>
      </c>
      <c r="T1131" s="1">
        <v>80000000</v>
      </c>
      <c r="U1131" s="1">
        <v>80000000</v>
      </c>
      <c r="V1131" s="1">
        <v>80000000</v>
      </c>
      <c r="W1131" s="1">
        <v>84573293.480000004</v>
      </c>
    </row>
    <row r="1132" spans="1:23" x14ac:dyDescent="0.35">
      <c r="A1132">
        <v>45</v>
      </c>
      <c r="B1132" t="s">
        <v>980</v>
      </c>
      <c r="C1132">
        <v>4502</v>
      </c>
      <c r="D1132" t="s">
        <v>1046</v>
      </c>
      <c r="E1132">
        <v>4502038</v>
      </c>
      <c r="F1132" t="s">
        <v>1068</v>
      </c>
      <c r="G1132" t="s">
        <v>163</v>
      </c>
      <c r="H1132" t="s">
        <v>1</v>
      </c>
      <c r="I1132" t="s">
        <v>2</v>
      </c>
      <c r="J1132" t="s">
        <v>3</v>
      </c>
      <c r="K1132" t="s">
        <v>164</v>
      </c>
      <c r="L1132" s="1">
        <v>156000000</v>
      </c>
      <c r="M1132" s="1">
        <v>8573293.4800000004</v>
      </c>
      <c r="N1132">
        <v>0</v>
      </c>
      <c r="O1132" s="1">
        <v>25000000</v>
      </c>
      <c r="P1132" s="1">
        <v>25000000</v>
      </c>
      <c r="Q1132">
        <v>0</v>
      </c>
      <c r="R1132" s="1">
        <v>164573293.47999999</v>
      </c>
      <c r="S1132" s="1">
        <v>80000000</v>
      </c>
      <c r="T1132" s="1">
        <v>80000000</v>
      </c>
      <c r="U1132" s="1">
        <v>80000000</v>
      </c>
      <c r="V1132" s="1">
        <v>80000000</v>
      </c>
      <c r="W1132" s="1">
        <v>84573293.480000004</v>
      </c>
    </row>
    <row r="1133" spans="1:23" x14ac:dyDescent="0.35">
      <c r="A1133">
        <v>45</v>
      </c>
      <c r="B1133" t="s">
        <v>980</v>
      </c>
      <c r="C1133">
        <v>4502</v>
      </c>
      <c r="D1133" t="s">
        <v>1046</v>
      </c>
      <c r="E1133">
        <v>4502038</v>
      </c>
      <c r="F1133" t="s">
        <v>1068</v>
      </c>
      <c r="G1133" t="s">
        <v>222</v>
      </c>
      <c r="H1133" t="s">
        <v>1</v>
      </c>
      <c r="I1133" t="s">
        <v>2</v>
      </c>
      <c r="J1133" t="s">
        <v>3</v>
      </c>
      <c r="K1133" t="s">
        <v>223</v>
      </c>
      <c r="L1133" s="1">
        <v>156000000</v>
      </c>
      <c r="M1133" s="1">
        <v>8573293.4800000004</v>
      </c>
      <c r="N1133">
        <v>0</v>
      </c>
      <c r="O1133" s="1">
        <v>25000000</v>
      </c>
      <c r="P1133" s="1">
        <v>25000000</v>
      </c>
      <c r="Q1133">
        <v>0</v>
      </c>
      <c r="R1133" s="1">
        <v>164573293.47999999</v>
      </c>
      <c r="S1133" s="1">
        <v>80000000</v>
      </c>
      <c r="T1133" s="1">
        <v>80000000</v>
      </c>
      <c r="U1133" s="1">
        <v>80000000</v>
      </c>
      <c r="V1133" s="1">
        <v>80000000</v>
      </c>
      <c r="W1133" s="1">
        <v>84573293.480000004</v>
      </c>
    </row>
    <row r="1134" spans="1:23" x14ac:dyDescent="0.35">
      <c r="A1134">
        <v>45</v>
      </c>
      <c r="B1134" t="s">
        <v>980</v>
      </c>
      <c r="C1134">
        <v>4502</v>
      </c>
      <c r="D1134" t="s">
        <v>1046</v>
      </c>
      <c r="E1134">
        <v>4502038</v>
      </c>
      <c r="F1134" t="s">
        <v>1068</v>
      </c>
      <c r="G1134" t="s">
        <v>1069</v>
      </c>
      <c r="H1134">
        <v>352</v>
      </c>
      <c r="I1134" t="s">
        <v>1070</v>
      </c>
      <c r="J1134">
        <v>537</v>
      </c>
      <c r="K1134" t="s">
        <v>1071</v>
      </c>
      <c r="L1134">
        <v>0</v>
      </c>
      <c r="M1134" s="1">
        <v>8573293.4800000004</v>
      </c>
      <c r="N1134">
        <v>0</v>
      </c>
      <c r="O1134">
        <v>0</v>
      </c>
      <c r="P1134">
        <v>0</v>
      </c>
      <c r="Q1134">
        <v>0</v>
      </c>
      <c r="R1134" s="1">
        <v>8573293.4800000004</v>
      </c>
      <c r="S1134">
        <v>0</v>
      </c>
      <c r="T1134">
        <v>0</v>
      </c>
      <c r="U1134">
        <v>0</v>
      </c>
      <c r="V1134">
        <v>0</v>
      </c>
      <c r="W1134" s="1">
        <v>8573293.4800000004</v>
      </c>
    </row>
    <row r="1135" spans="1:23" x14ac:dyDescent="0.35">
      <c r="A1135">
        <v>45</v>
      </c>
      <c r="B1135" t="s">
        <v>980</v>
      </c>
      <c r="C1135">
        <v>4502</v>
      </c>
      <c r="D1135" t="s">
        <v>1046</v>
      </c>
      <c r="E1135">
        <v>4502038</v>
      </c>
      <c r="F1135" t="s">
        <v>1068</v>
      </c>
      <c r="G1135" t="s">
        <v>1072</v>
      </c>
      <c r="H1135">
        <v>32</v>
      </c>
      <c r="I1135" t="s">
        <v>62</v>
      </c>
      <c r="J1135">
        <v>464</v>
      </c>
      <c r="K1135" t="s">
        <v>1073</v>
      </c>
      <c r="L1135" s="1">
        <v>55000000</v>
      </c>
      <c r="M1135">
        <v>0</v>
      </c>
      <c r="N1135">
        <v>0</v>
      </c>
      <c r="O1135" s="1">
        <v>25000000</v>
      </c>
      <c r="P1135">
        <v>0</v>
      </c>
      <c r="Q1135">
        <v>0</v>
      </c>
      <c r="R1135" s="1">
        <v>80000000</v>
      </c>
      <c r="S1135" s="1">
        <v>80000000</v>
      </c>
      <c r="T1135" s="1">
        <v>80000000</v>
      </c>
      <c r="U1135" s="1">
        <v>80000000</v>
      </c>
      <c r="V1135" s="1">
        <v>80000000</v>
      </c>
      <c r="W1135">
        <v>0</v>
      </c>
    </row>
    <row r="1136" spans="1:23" x14ac:dyDescent="0.35">
      <c r="A1136">
        <v>45</v>
      </c>
      <c r="B1136" t="s">
        <v>980</v>
      </c>
      <c r="C1136">
        <v>4502</v>
      </c>
      <c r="D1136" t="s">
        <v>1046</v>
      </c>
      <c r="E1136">
        <v>4502038</v>
      </c>
      <c r="F1136" t="s">
        <v>1068</v>
      </c>
      <c r="G1136" t="s">
        <v>1074</v>
      </c>
      <c r="H1136">
        <v>32</v>
      </c>
      <c r="I1136" t="s">
        <v>62</v>
      </c>
      <c r="J1136">
        <v>465</v>
      </c>
      <c r="K1136" t="s">
        <v>1073</v>
      </c>
      <c r="L1136" s="1">
        <v>55000000</v>
      </c>
      <c r="M1136">
        <v>0</v>
      </c>
      <c r="N1136">
        <v>0</v>
      </c>
      <c r="O1136">
        <v>0</v>
      </c>
      <c r="P1136" s="1">
        <v>19000000</v>
      </c>
      <c r="Q1136">
        <v>0</v>
      </c>
      <c r="R1136" s="1">
        <v>36000000</v>
      </c>
      <c r="S1136">
        <v>0</v>
      </c>
      <c r="T1136">
        <v>0</v>
      </c>
      <c r="U1136">
        <v>0</v>
      </c>
      <c r="V1136">
        <v>0</v>
      </c>
      <c r="W1136" s="1">
        <v>36000000</v>
      </c>
    </row>
    <row r="1137" spans="1:23" x14ac:dyDescent="0.35">
      <c r="A1137">
        <v>45</v>
      </c>
      <c r="B1137" t="s">
        <v>980</v>
      </c>
      <c r="C1137">
        <v>4502</v>
      </c>
      <c r="D1137" t="s">
        <v>1046</v>
      </c>
      <c r="E1137">
        <v>4502038</v>
      </c>
      <c r="F1137" t="s">
        <v>1068</v>
      </c>
      <c r="G1137" t="s">
        <v>1075</v>
      </c>
      <c r="H1137">
        <v>32</v>
      </c>
      <c r="I1137" t="s">
        <v>62</v>
      </c>
      <c r="J1137">
        <v>466</v>
      </c>
      <c r="K1137" t="s">
        <v>1073</v>
      </c>
      <c r="L1137" s="1">
        <v>46000000</v>
      </c>
      <c r="M1137">
        <v>0</v>
      </c>
      <c r="N1137">
        <v>0</v>
      </c>
      <c r="O1137">
        <v>0</v>
      </c>
      <c r="P1137" s="1">
        <v>6000000</v>
      </c>
      <c r="Q1137">
        <v>0</v>
      </c>
      <c r="R1137" s="1">
        <v>40000000</v>
      </c>
      <c r="S1137">
        <v>0</v>
      </c>
      <c r="T1137">
        <v>0</v>
      </c>
      <c r="U1137">
        <v>0</v>
      </c>
      <c r="V1137">
        <v>0</v>
      </c>
      <c r="W1137" s="1">
        <v>40000000</v>
      </c>
    </row>
    <row r="1138" spans="1:23" x14ac:dyDescent="0.35">
      <c r="A1138">
        <v>45</v>
      </c>
      <c r="B1138" t="s">
        <v>980</v>
      </c>
      <c r="C1138">
        <v>4503</v>
      </c>
      <c r="D1138" t="s">
        <v>1076</v>
      </c>
      <c r="E1138">
        <v>4503003</v>
      </c>
      <c r="F1138" t="s">
        <v>1077</v>
      </c>
      <c r="G1138">
        <v>2</v>
      </c>
      <c r="H1138" t="s">
        <v>1</v>
      </c>
      <c r="I1138" t="s">
        <v>2</v>
      </c>
      <c r="J1138" t="s">
        <v>3</v>
      </c>
      <c r="K1138" t="s">
        <v>48</v>
      </c>
      <c r="L1138">
        <v>0</v>
      </c>
      <c r="M1138" s="1">
        <v>164700000</v>
      </c>
      <c r="N1138">
        <v>0</v>
      </c>
      <c r="O1138" s="1">
        <v>32000000</v>
      </c>
      <c r="P1138">
        <v>0</v>
      </c>
      <c r="Q1138">
        <v>0</v>
      </c>
      <c r="R1138" s="1">
        <v>196700000</v>
      </c>
      <c r="S1138" s="1">
        <v>164000000</v>
      </c>
      <c r="T1138" s="1">
        <v>164000000</v>
      </c>
      <c r="U1138">
        <v>0</v>
      </c>
      <c r="V1138">
        <v>0</v>
      </c>
      <c r="W1138" s="1">
        <v>32700000</v>
      </c>
    </row>
    <row r="1139" spans="1:23" x14ac:dyDescent="0.35">
      <c r="A1139">
        <v>45</v>
      </c>
      <c r="B1139" t="s">
        <v>980</v>
      </c>
      <c r="C1139">
        <v>4503</v>
      </c>
      <c r="D1139" t="s">
        <v>1076</v>
      </c>
      <c r="E1139">
        <v>4503003</v>
      </c>
      <c r="F1139" t="s">
        <v>1077</v>
      </c>
      <c r="G1139" t="s">
        <v>49</v>
      </c>
      <c r="H1139" t="s">
        <v>1</v>
      </c>
      <c r="I1139" t="s">
        <v>2</v>
      </c>
      <c r="J1139" t="s">
        <v>3</v>
      </c>
      <c r="K1139" t="s">
        <v>50</v>
      </c>
      <c r="L1139">
        <v>0</v>
      </c>
      <c r="M1139" s="1">
        <v>164700000</v>
      </c>
      <c r="N1139">
        <v>0</v>
      </c>
      <c r="O1139" s="1">
        <v>32000000</v>
      </c>
      <c r="P1139">
        <v>0</v>
      </c>
      <c r="Q1139">
        <v>0</v>
      </c>
      <c r="R1139" s="1">
        <v>196700000</v>
      </c>
      <c r="S1139" s="1">
        <v>164000000</v>
      </c>
      <c r="T1139" s="1">
        <v>164000000</v>
      </c>
      <c r="U1139">
        <v>0</v>
      </c>
      <c r="V1139">
        <v>0</v>
      </c>
      <c r="W1139" s="1">
        <v>32700000</v>
      </c>
    </row>
    <row r="1140" spans="1:23" x14ac:dyDescent="0.35">
      <c r="A1140">
        <v>45</v>
      </c>
      <c r="B1140" t="s">
        <v>980</v>
      </c>
      <c r="C1140">
        <v>4503</v>
      </c>
      <c r="D1140" t="s">
        <v>1076</v>
      </c>
      <c r="E1140">
        <v>4503003</v>
      </c>
      <c r="F1140" t="s">
        <v>1077</v>
      </c>
      <c r="G1140" t="s">
        <v>159</v>
      </c>
      <c r="H1140" t="s">
        <v>1</v>
      </c>
      <c r="I1140" t="s">
        <v>2</v>
      </c>
      <c r="J1140" t="s">
        <v>3</v>
      </c>
      <c r="K1140" t="s">
        <v>160</v>
      </c>
      <c r="L1140">
        <v>0</v>
      </c>
      <c r="M1140" s="1">
        <v>164700000</v>
      </c>
      <c r="N1140">
        <v>0</v>
      </c>
      <c r="O1140" s="1">
        <v>32000000</v>
      </c>
      <c r="P1140">
        <v>0</v>
      </c>
      <c r="Q1140">
        <v>0</v>
      </c>
      <c r="R1140" s="1">
        <v>196700000</v>
      </c>
      <c r="S1140" s="1">
        <v>164000000</v>
      </c>
      <c r="T1140" s="1">
        <v>164000000</v>
      </c>
      <c r="U1140">
        <v>0</v>
      </c>
      <c r="V1140">
        <v>0</v>
      </c>
      <c r="W1140" s="1">
        <v>32700000</v>
      </c>
    </row>
    <row r="1141" spans="1:23" x14ac:dyDescent="0.35">
      <c r="A1141">
        <v>45</v>
      </c>
      <c r="B1141" t="s">
        <v>980</v>
      </c>
      <c r="C1141">
        <v>4503</v>
      </c>
      <c r="D1141" t="s">
        <v>1076</v>
      </c>
      <c r="E1141">
        <v>4503003</v>
      </c>
      <c r="F1141" t="s">
        <v>1077</v>
      </c>
      <c r="G1141" t="s">
        <v>161</v>
      </c>
      <c r="H1141" t="s">
        <v>1</v>
      </c>
      <c r="I1141" t="s">
        <v>2</v>
      </c>
      <c r="J1141" t="s">
        <v>3</v>
      </c>
      <c r="K1141" t="s">
        <v>162</v>
      </c>
      <c r="L1141">
        <v>0</v>
      </c>
      <c r="M1141" s="1">
        <v>164700000</v>
      </c>
      <c r="N1141">
        <v>0</v>
      </c>
      <c r="O1141" s="1">
        <v>32000000</v>
      </c>
      <c r="P1141">
        <v>0</v>
      </c>
      <c r="Q1141">
        <v>0</v>
      </c>
      <c r="R1141" s="1">
        <v>196700000</v>
      </c>
      <c r="S1141" s="1">
        <v>164000000</v>
      </c>
      <c r="T1141" s="1">
        <v>164000000</v>
      </c>
      <c r="U1141">
        <v>0</v>
      </c>
      <c r="V1141">
        <v>0</v>
      </c>
      <c r="W1141" s="1">
        <v>32700000</v>
      </c>
    </row>
    <row r="1142" spans="1:23" x14ac:dyDescent="0.35">
      <c r="A1142">
        <v>45</v>
      </c>
      <c r="B1142" t="s">
        <v>980</v>
      </c>
      <c r="C1142">
        <v>4503</v>
      </c>
      <c r="D1142" t="s">
        <v>1076</v>
      </c>
      <c r="E1142">
        <v>4503003</v>
      </c>
      <c r="F1142" t="s">
        <v>1077</v>
      </c>
      <c r="G1142" t="s">
        <v>163</v>
      </c>
      <c r="H1142" t="s">
        <v>1</v>
      </c>
      <c r="I1142" t="s">
        <v>2</v>
      </c>
      <c r="J1142" t="s">
        <v>3</v>
      </c>
      <c r="K1142" t="s">
        <v>164</v>
      </c>
      <c r="L1142">
        <v>0</v>
      </c>
      <c r="M1142" s="1">
        <v>164700000</v>
      </c>
      <c r="N1142">
        <v>0</v>
      </c>
      <c r="O1142" s="1">
        <v>32000000</v>
      </c>
      <c r="P1142">
        <v>0</v>
      </c>
      <c r="Q1142">
        <v>0</v>
      </c>
      <c r="R1142" s="1">
        <v>196700000</v>
      </c>
      <c r="S1142" s="1">
        <v>164000000</v>
      </c>
      <c r="T1142" s="1">
        <v>164000000</v>
      </c>
      <c r="U1142">
        <v>0</v>
      </c>
      <c r="V1142">
        <v>0</v>
      </c>
      <c r="W1142" s="1">
        <v>32700000</v>
      </c>
    </row>
    <row r="1143" spans="1:23" x14ac:dyDescent="0.35">
      <c r="A1143">
        <v>45</v>
      </c>
      <c r="B1143" t="s">
        <v>980</v>
      </c>
      <c r="C1143">
        <v>4503</v>
      </c>
      <c r="D1143" t="s">
        <v>1076</v>
      </c>
      <c r="E1143">
        <v>4503003</v>
      </c>
      <c r="F1143" t="s">
        <v>1077</v>
      </c>
      <c r="G1143" t="s">
        <v>165</v>
      </c>
      <c r="H1143" t="s">
        <v>1</v>
      </c>
      <c r="I1143" t="s">
        <v>2</v>
      </c>
      <c r="J1143" t="s">
        <v>3</v>
      </c>
      <c r="K1143" t="s">
        <v>166</v>
      </c>
      <c r="L1143">
        <v>0</v>
      </c>
      <c r="M1143" s="1">
        <v>164700000</v>
      </c>
      <c r="N1143">
        <v>0</v>
      </c>
      <c r="O1143" s="1">
        <v>32000000</v>
      </c>
      <c r="P1143">
        <v>0</v>
      </c>
      <c r="Q1143">
        <v>0</v>
      </c>
      <c r="R1143" s="1">
        <v>196700000</v>
      </c>
      <c r="S1143" s="1">
        <v>164000000</v>
      </c>
      <c r="T1143" s="1">
        <v>164000000</v>
      </c>
      <c r="U1143">
        <v>0</v>
      </c>
      <c r="V1143">
        <v>0</v>
      </c>
      <c r="W1143" s="1">
        <v>32700000</v>
      </c>
    </row>
    <row r="1144" spans="1:23" x14ac:dyDescent="0.35">
      <c r="A1144">
        <v>45</v>
      </c>
      <c r="B1144" t="s">
        <v>980</v>
      </c>
      <c r="C1144">
        <v>4503</v>
      </c>
      <c r="D1144" t="s">
        <v>1076</v>
      </c>
      <c r="E1144">
        <v>4503003</v>
      </c>
      <c r="F1144" t="s">
        <v>1077</v>
      </c>
      <c r="G1144" t="s">
        <v>1078</v>
      </c>
      <c r="H1144">
        <v>32</v>
      </c>
      <c r="I1144" t="s">
        <v>62</v>
      </c>
      <c r="J1144">
        <v>609</v>
      </c>
      <c r="K1144" t="s">
        <v>1079</v>
      </c>
      <c r="L1144">
        <v>0</v>
      </c>
      <c r="M1144">
        <v>0</v>
      </c>
      <c r="N1144">
        <v>0</v>
      </c>
      <c r="O1144" s="1">
        <v>32000000</v>
      </c>
      <c r="P1144">
        <v>0</v>
      </c>
      <c r="Q1144">
        <v>0</v>
      </c>
      <c r="R1144" s="1">
        <v>32000000</v>
      </c>
      <c r="S1144">
        <v>0</v>
      </c>
      <c r="T1144">
        <v>0</v>
      </c>
      <c r="U1144">
        <v>0</v>
      </c>
      <c r="V1144">
        <v>0</v>
      </c>
      <c r="W1144" s="1">
        <v>32000000</v>
      </c>
    </row>
    <row r="1145" spans="1:23" x14ac:dyDescent="0.35">
      <c r="A1145">
        <v>45</v>
      </c>
      <c r="B1145" t="s">
        <v>980</v>
      </c>
      <c r="C1145">
        <v>4503</v>
      </c>
      <c r="D1145" t="s">
        <v>1076</v>
      </c>
      <c r="E1145">
        <v>4503003</v>
      </c>
      <c r="F1145" t="s">
        <v>1077</v>
      </c>
      <c r="G1145" t="s">
        <v>1080</v>
      </c>
      <c r="H1145">
        <v>342</v>
      </c>
      <c r="I1145" t="s">
        <v>239</v>
      </c>
      <c r="J1145">
        <v>582</v>
      </c>
      <c r="K1145" t="s">
        <v>1079</v>
      </c>
      <c r="L1145">
        <v>0</v>
      </c>
      <c r="M1145" s="1">
        <v>164700000</v>
      </c>
      <c r="N1145">
        <v>0</v>
      </c>
      <c r="O1145">
        <v>0</v>
      </c>
      <c r="P1145">
        <v>0</v>
      </c>
      <c r="Q1145">
        <v>0</v>
      </c>
      <c r="R1145" s="1">
        <v>164700000</v>
      </c>
      <c r="S1145" s="1">
        <v>164000000</v>
      </c>
      <c r="T1145" s="1">
        <v>164000000</v>
      </c>
      <c r="U1145">
        <v>0</v>
      </c>
      <c r="V1145">
        <v>0</v>
      </c>
      <c r="W1145" s="1">
        <v>700000</v>
      </c>
    </row>
    <row r="1146" spans="1:23" x14ac:dyDescent="0.35">
      <c r="A1146">
        <v>45</v>
      </c>
      <c r="B1146" t="s">
        <v>980</v>
      </c>
      <c r="C1146">
        <v>4503</v>
      </c>
      <c r="D1146" t="s">
        <v>1076</v>
      </c>
      <c r="E1146">
        <v>4503013</v>
      </c>
      <c r="F1146" t="s">
        <v>1081</v>
      </c>
      <c r="G1146">
        <v>2</v>
      </c>
      <c r="H1146" t="s">
        <v>1</v>
      </c>
      <c r="I1146" t="s">
        <v>2</v>
      </c>
      <c r="J1146" t="s">
        <v>3</v>
      </c>
      <c r="K1146" t="s">
        <v>48</v>
      </c>
      <c r="L1146" s="1">
        <v>1368505270.49</v>
      </c>
      <c r="M1146" s="1">
        <v>165427629.43000001</v>
      </c>
      <c r="N1146">
        <v>0</v>
      </c>
      <c r="O1146">
        <v>0</v>
      </c>
      <c r="P1146">
        <v>0</v>
      </c>
      <c r="Q1146">
        <v>0</v>
      </c>
      <c r="R1146" s="1">
        <v>1533932899.9200001</v>
      </c>
      <c r="S1146" s="1">
        <v>1368505270.49</v>
      </c>
      <c r="T1146" s="1">
        <v>1239834629.98</v>
      </c>
      <c r="U1146" s="1">
        <v>601008034</v>
      </c>
      <c r="V1146" s="1">
        <v>601008034</v>
      </c>
      <c r="W1146" s="1">
        <v>165427629.43000001</v>
      </c>
    </row>
    <row r="1147" spans="1:23" x14ac:dyDescent="0.35">
      <c r="A1147">
        <v>45</v>
      </c>
      <c r="B1147" t="s">
        <v>980</v>
      </c>
      <c r="C1147">
        <v>4503</v>
      </c>
      <c r="D1147" t="s">
        <v>1076</v>
      </c>
      <c r="E1147">
        <v>4503013</v>
      </c>
      <c r="F1147" t="s">
        <v>1081</v>
      </c>
      <c r="G1147" t="s">
        <v>49</v>
      </c>
      <c r="H1147" t="s">
        <v>1</v>
      </c>
      <c r="I1147" t="s">
        <v>2</v>
      </c>
      <c r="J1147" t="s">
        <v>3</v>
      </c>
      <c r="K1147" t="s">
        <v>50</v>
      </c>
      <c r="L1147" s="1">
        <v>1368505270.49</v>
      </c>
      <c r="M1147" s="1">
        <v>165427629.43000001</v>
      </c>
      <c r="N1147">
        <v>0</v>
      </c>
      <c r="O1147">
        <v>0</v>
      </c>
      <c r="P1147">
        <v>0</v>
      </c>
      <c r="Q1147">
        <v>0</v>
      </c>
      <c r="R1147" s="1">
        <v>1533932899.9200001</v>
      </c>
      <c r="S1147" s="1">
        <v>1368505270.49</v>
      </c>
      <c r="T1147" s="1">
        <v>1239834629.98</v>
      </c>
      <c r="U1147" s="1">
        <v>601008034</v>
      </c>
      <c r="V1147" s="1">
        <v>601008034</v>
      </c>
      <c r="W1147" s="1">
        <v>165427629.43000001</v>
      </c>
    </row>
    <row r="1148" spans="1:23" x14ac:dyDescent="0.35">
      <c r="A1148">
        <v>45</v>
      </c>
      <c r="B1148" t="s">
        <v>980</v>
      </c>
      <c r="C1148">
        <v>4503</v>
      </c>
      <c r="D1148" t="s">
        <v>1076</v>
      </c>
      <c r="E1148">
        <v>4503013</v>
      </c>
      <c r="F1148" t="s">
        <v>1081</v>
      </c>
      <c r="G1148" t="s">
        <v>159</v>
      </c>
      <c r="H1148" t="s">
        <v>1</v>
      </c>
      <c r="I1148" t="s">
        <v>2</v>
      </c>
      <c r="J1148" t="s">
        <v>3</v>
      </c>
      <c r="K1148" t="s">
        <v>160</v>
      </c>
      <c r="L1148" s="1">
        <v>1368505270.49</v>
      </c>
      <c r="M1148" s="1">
        <v>165427629.43000001</v>
      </c>
      <c r="N1148">
        <v>0</v>
      </c>
      <c r="O1148">
        <v>0</v>
      </c>
      <c r="P1148">
        <v>0</v>
      </c>
      <c r="Q1148">
        <v>0</v>
      </c>
      <c r="R1148" s="1">
        <v>1533932899.9200001</v>
      </c>
      <c r="S1148" s="1">
        <v>1368505270.49</v>
      </c>
      <c r="T1148" s="1">
        <v>1239834629.98</v>
      </c>
      <c r="U1148" s="1">
        <v>601008034</v>
      </c>
      <c r="V1148" s="1">
        <v>601008034</v>
      </c>
      <c r="W1148" s="1">
        <v>165427629.43000001</v>
      </c>
    </row>
    <row r="1149" spans="1:23" x14ac:dyDescent="0.35">
      <c r="A1149">
        <v>45</v>
      </c>
      <c r="B1149" t="s">
        <v>980</v>
      </c>
      <c r="C1149">
        <v>4503</v>
      </c>
      <c r="D1149" t="s">
        <v>1076</v>
      </c>
      <c r="E1149">
        <v>4503013</v>
      </c>
      <c r="F1149" t="s">
        <v>1081</v>
      </c>
      <c r="G1149" t="s">
        <v>161</v>
      </c>
      <c r="H1149" t="s">
        <v>1</v>
      </c>
      <c r="I1149" t="s">
        <v>2</v>
      </c>
      <c r="J1149" t="s">
        <v>3</v>
      </c>
      <c r="K1149" t="s">
        <v>162</v>
      </c>
      <c r="L1149" s="1">
        <v>1368505270.49</v>
      </c>
      <c r="M1149" s="1">
        <v>165427629.43000001</v>
      </c>
      <c r="N1149">
        <v>0</v>
      </c>
      <c r="O1149">
        <v>0</v>
      </c>
      <c r="P1149">
        <v>0</v>
      </c>
      <c r="Q1149">
        <v>0</v>
      </c>
      <c r="R1149" s="1">
        <v>1533932899.9200001</v>
      </c>
      <c r="S1149" s="1">
        <v>1368505270.49</v>
      </c>
      <c r="T1149" s="1">
        <v>1239834629.98</v>
      </c>
      <c r="U1149" s="1">
        <v>601008034</v>
      </c>
      <c r="V1149" s="1">
        <v>601008034</v>
      </c>
      <c r="W1149" s="1">
        <v>165427629.43000001</v>
      </c>
    </row>
    <row r="1150" spans="1:23" x14ac:dyDescent="0.35">
      <c r="A1150">
        <v>45</v>
      </c>
      <c r="B1150" t="s">
        <v>980</v>
      </c>
      <c r="C1150">
        <v>4503</v>
      </c>
      <c r="D1150" t="s">
        <v>1076</v>
      </c>
      <c r="E1150">
        <v>4503013</v>
      </c>
      <c r="F1150" t="s">
        <v>1081</v>
      </c>
      <c r="G1150" t="s">
        <v>163</v>
      </c>
      <c r="H1150" t="s">
        <v>1</v>
      </c>
      <c r="I1150" t="s">
        <v>2</v>
      </c>
      <c r="J1150" t="s">
        <v>3</v>
      </c>
      <c r="K1150" t="s">
        <v>164</v>
      </c>
      <c r="L1150" s="1">
        <v>1368505270.49</v>
      </c>
      <c r="M1150" s="1">
        <v>165427629.43000001</v>
      </c>
      <c r="N1150">
        <v>0</v>
      </c>
      <c r="O1150">
        <v>0</v>
      </c>
      <c r="P1150">
        <v>0</v>
      </c>
      <c r="Q1150">
        <v>0</v>
      </c>
      <c r="R1150" s="1">
        <v>1533932899.9200001</v>
      </c>
      <c r="S1150" s="1">
        <v>1368505270.49</v>
      </c>
      <c r="T1150" s="1">
        <v>1239834629.98</v>
      </c>
      <c r="U1150" s="1">
        <v>601008034</v>
      </c>
      <c r="V1150" s="1">
        <v>601008034</v>
      </c>
      <c r="W1150" s="1">
        <v>165427629.43000001</v>
      </c>
    </row>
    <row r="1151" spans="1:23" x14ac:dyDescent="0.35">
      <c r="A1151">
        <v>45</v>
      </c>
      <c r="B1151" t="s">
        <v>980</v>
      </c>
      <c r="C1151">
        <v>4503</v>
      </c>
      <c r="D1151" t="s">
        <v>1076</v>
      </c>
      <c r="E1151">
        <v>4503013</v>
      </c>
      <c r="F1151" t="s">
        <v>1081</v>
      </c>
      <c r="G1151" t="s">
        <v>222</v>
      </c>
      <c r="H1151" t="s">
        <v>1</v>
      </c>
      <c r="I1151" t="s">
        <v>2</v>
      </c>
      <c r="J1151" t="s">
        <v>3</v>
      </c>
      <c r="K1151" t="s">
        <v>223</v>
      </c>
      <c r="L1151" s="1">
        <v>1368505270.49</v>
      </c>
      <c r="M1151" s="1">
        <v>165427629.43000001</v>
      </c>
      <c r="N1151">
        <v>0</v>
      </c>
      <c r="O1151">
        <v>0</v>
      </c>
      <c r="P1151">
        <v>0</v>
      </c>
      <c r="Q1151">
        <v>0</v>
      </c>
      <c r="R1151" s="1">
        <v>1533932899.9200001</v>
      </c>
      <c r="S1151" s="1">
        <v>1368505270.49</v>
      </c>
      <c r="T1151" s="1">
        <v>1239834629.98</v>
      </c>
      <c r="U1151" s="1">
        <v>601008034</v>
      </c>
      <c r="V1151" s="1">
        <v>601008034</v>
      </c>
      <c r="W1151" s="1">
        <v>165427629.43000001</v>
      </c>
    </row>
    <row r="1152" spans="1:23" x14ac:dyDescent="0.35">
      <c r="A1152">
        <v>45</v>
      </c>
      <c r="B1152" t="s">
        <v>980</v>
      </c>
      <c r="C1152">
        <v>4503</v>
      </c>
      <c r="D1152" t="s">
        <v>1076</v>
      </c>
      <c r="E1152">
        <v>4503013</v>
      </c>
      <c r="F1152" t="s">
        <v>1081</v>
      </c>
      <c r="G1152" t="s">
        <v>1082</v>
      </c>
      <c r="H1152">
        <v>322</v>
      </c>
      <c r="I1152" t="s">
        <v>1083</v>
      </c>
      <c r="J1152">
        <v>506</v>
      </c>
      <c r="K1152" t="s">
        <v>1084</v>
      </c>
      <c r="L1152">
        <v>0</v>
      </c>
      <c r="M1152" s="1">
        <v>28927747.890000001</v>
      </c>
      <c r="N1152">
        <v>0</v>
      </c>
      <c r="O1152">
        <v>0</v>
      </c>
      <c r="P1152">
        <v>0</v>
      </c>
      <c r="Q1152">
        <v>0</v>
      </c>
      <c r="R1152" s="1">
        <v>28927747.890000001</v>
      </c>
      <c r="S1152">
        <v>0</v>
      </c>
      <c r="T1152">
        <v>0</v>
      </c>
      <c r="U1152">
        <v>0</v>
      </c>
      <c r="V1152">
        <v>0</v>
      </c>
      <c r="W1152" s="1">
        <v>28927747.890000001</v>
      </c>
    </row>
    <row r="1153" spans="1:23" x14ac:dyDescent="0.35">
      <c r="A1153">
        <v>45</v>
      </c>
      <c r="B1153" t="s">
        <v>980</v>
      </c>
      <c r="C1153">
        <v>4503</v>
      </c>
      <c r="D1153" t="s">
        <v>1076</v>
      </c>
      <c r="E1153">
        <v>4503013</v>
      </c>
      <c r="F1153" t="s">
        <v>1081</v>
      </c>
      <c r="G1153" t="s">
        <v>1085</v>
      </c>
      <c r="H1153">
        <v>8</v>
      </c>
      <c r="I1153" t="s">
        <v>1086</v>
      </c>
      <c r="J1153">
        <v>467</v>
      </c>
      <c r="K1153" t="s">
        <v>1087</v>
      </c>
      <c r="L1153" s="1">
        <v>1116681840.49</v>
      </c>
      <c r="M1153">
        <v>0</v>
      </c>
      <c r="N1153">
        <v>0</v>
      </c>
      <c r="O1153">
        <v>0</v>
      </c>
      <c r="P1153">
        <v>0</v>
      </c>
      <c r="Q1153">
        <v>0</v>
      </c>
      <c r="R1153" s="1">
        <v>1116681840.49</v>
      </c>
      <c r="S1153" s="1">
        <v>1116681840.49</v>
      </c>
      <c r="T1153" s="1">
        <v>1116681840.49</v>
      </c>
      <c r="U1153" s="1">
        <v>477855245</v>
      </c>
      <c r="V1153" s="1">
        <v>477855245</v>
      </c>
      <c r="W1153">
        <v>0</v>
      </c>
    </row>
    <row r="1154" spans="1:23" x14ac:dyDescent="0.35">
      <c r="A1154">
        <v>45</v>
      </c>
      <c r="B1154" t="s">
        <v>980</v>
      </c>
      <c r="C1154">
        <v>4503</v>
      </c>
      <c r="D1154" t="s">
        <v>1076</v>
      </c>
      <c r="E1154">
        <v>4503013</v>
      </c>
      <c r="F1154" t="s">
        <v>1081</v>
      </c>
      <c r="G1154" t="s">
        <v>1088</v>
      </c>
      <c r="H1154">
        <v>8</v>
      </c>
      <c r="I1154" t="s">
        <v>1086</v>
      </c>
      <c r="J1154">
        <v>468</v>
      </c>
      <c r="K1154" t="s">
        <v>1084</v>
      </c>
      <c r="L1154" s="1">
        <v>251823430</v>
      </c>
      <c r="M1154">
        <v>0</v>
      </c>
      <c r="N1154">
        <v>0</v>
      </c>
      <c r="O1154">
        <v>0</v>
      </c>
      <c r="P1154">
        <v>0</v>
      </c>
      <c r="Q1154">
        <v>0</v>
      </c>
      <c r="R1154" s="1">
        <v>251823430</v>
      </c>
      <c r="S1154" s="1">
        <v>251823430</v>
      </c>
      <c r="T1154" s="1">
        <v>123152789.48999999</v>
      </c>
      <c r="U1154" s="1">
        <v>123152789</v>
      </c>
      <c r="V1154" s="1">
        <v>123152789</v>
      </c>
      <c r="W1154">
        <v>0</v>
      </c>
    </row>
    <row r="1155" spans="1:23" x14ac:dyDescent="0.35">
      <c r="A1155">
        <v>45</v>
      </c>
      <c r="B1155" t="s">
        <v>980</v>
      </c>
      <c r="C1155">
        <v>4503</v>
      </c>
      <c r="D1155" t="s">
        <v>1076</v>
      </c>
      <c r="E1155">
        <v>4503013</v>
      </c>
      <c r="F1155" t="s">
        <v>1081</v>
      </c>
      <c r="G1155" t="s">
        <v>1089</v>
      </c>
      <c r="H1155">
        <v>322</v>
      </c>
      <c r="I1155" t="s">
        <v>1083</v>
      </c>
      <c r="J1155">
        <v>505</v>
      </c>
      <c r="K1155" t="s">
        <v>1087</v>
      </c>
      <c r="L1155">
        <v>0</v>
      </c>
      <c r="M1155" s="1">
        <v>136499881.53999999</v>
      </c>
      <c r="N1155">
        <v>0</v>
      </c>
      <c r="O1155">
        <v>0</v>
      </c>
      <c r="P1155">
        <v>0</v>
      </c>
      <c r="Q1155">
        <v>0</v>
      </c>
      <c r="R1155" s="1">
        <v>136499881.53999999</v>
      </c>
      <c r="S1155">
        <v>0</v>
      </c>
      <c r="T1155">
        <v>0</v>
      </c>
      <c r="U1155">
        <v>0</v>
      </c>
      <c r="V1155">
        <v>0</v>
      </c>
      <c r="W1155" s="1">
        <v>136499881.53999999</v>
      </c>
    </row>
    <row r="1156" spans="1:23" x14ac:dyDescent="0.35">
      <c r="A1156">
        <v>45</v>
      </c>
      <c r="B1156" t="s">
        <v>980</v>
      </c>
      <c r="C1156">
        <v>4503</v>
      </c>
      <c r="D1156" t="s">
        <v>1076</v>
      </c>
      <c r="E1156">
        <v>4503022</v>
      </c>
      <c r="F1156" t="s">
        <v>1090</v>
      </c>
      <c r="G1156">
        <v>2</v>
      </c>
      <c r="H1156" t="s">
        <v>1</v>
      </c>
      <c r="I1156" t="s">
        <v>2</v>
      </c>
      <c r="J1156" t="s">
        <v>3</v>
      </c>
      <c r="K1156" t="s">
        <v>48</v>
      </c>
      <c r="L1156" s="1">
        <v>188236492.27000001</v>
      </c>
      <c r="M1156" s="1">
        <v>379497876.43000001</v>
      </c>
      <c r="N1156">
        <v>0</v>
      </c>
      <c r="O1156" s="1">
        <v>30000000</v>
      </c>
      <c r="P1156">
        <v>0</v>
      </c>
      <c r="Q1156">
        <v>0</v>
      </c>
      <c r="R1156" s="1">
        <v>597734368.70000005</v>
      </c>
      <c r="S1156" s="1">
        <v>100000000</v>
      </c>
      <c r="T1156" s="1">
        <v>100000000</v>
      </c>
      <c r="U1156">
        <v>0</v>
      </c>
      <c r="V1156">
        <v>0</v>
      </c>
      <c r="W1156" s="1">
        <v>497734368.69999999</v>
      </c>
    </row>
    <row r="1157" spans="1:23" x14ac:dyDescent="0.35">
      <c r="A1157">
        <v>45</v>
      </c>
      <c r="B1157" t="s">
        <v>980</v>
      </c>
      <c r="C1157">
        <v>4503</v>
      </c>
      <c r="D1157" t="s">
        <v>1076</v>
      </c>
      <c r="E1157">
        <v>4503022</v>
      </c>
      <c r="F1157" t="s">
        <v>1090</v>
      </c>
      <c r="G1157" t="s">
        <v>49</v>
      </c>
      <c r="H1157" t="s">
        <v>1</v>
      </c>
      <c r="I1157" t="s">
        <v>2</v>
      </c>
      <c r="J1157" t="s">
        <v>3</v>
      </c>
      <c r="K1157" t="s">
        <v>50</v>
      </c>
      <c r="L1157" s="1">
        <v>188236492.27000001</v>
      </c>
      <c r="M1157" s="1">
        <v>379497876.43000001</v>
      </c>
      <c r="N1157">
        <v>0</v>
      </c>
      <c r="O1157" s="1">
        <v>30000000</v>
      </c>
      <c r="P1157">
        <v>0</v>
      </c>
      <c r="Q1157">
        <v>0</v>
      </c>
      <c r="R1157" s="1">
        <v>597734368.70000005</v>
      </c>
      <c r="S1157" s="1">
        <v>100000000</v>
      </c>
      <c r="T1157" s="1">
        <v>100000000</v>
      </c>
      <c r="U1157">
        <v>0</v>
      </c>
      <c r="V1157">
        <v>0</v>
      </c>
      <c r="W1157" s="1">
        <v>497734368.69999999</v>
      </c>
    </row>
    <row r="1158" spans="1:23" x14ac:dyDescent="0.35">
      <c r="A1158">
        <v>45</v>
      </c>
      <c r="B1158" t="s">
        <v>980</v>
      </c>
      <c r="C1158">
        <v>4503</v>
      </c>
      <c r="D1158" t="s">
        <v>1076</v>
      </c>
      <c r="E1158">
        <v>4503022</v>
      </c>
      <c r="F1158" t="s">
        <v>1090</v>
      </c>
      <c r="G1158" t="s">
        <v>159</v>
      </c>
      <c r="H1158" t="s">
        <v>1</v>
      </c>
      <c r="I1158" t="s">
        <v>2</v>
      </c>
      <c r="J1158" t="s">
        <v>3</v>
      </c>
      <c r="K1158" t="s">
        <v>160</v>
      </c>
      <c r="L1158" s="1">
        <v>188236492.27000001</v>
      </c>
      <c r="M1158" s="1">
        <v>379497876.43000001</v>
      </c>
      <c r="N1158">
        <v>0</v>
      </c>
      <c r="O1158" s="1">
        <v>30000000</v>
      </c>
      <c r="P1158">
        <v>0</v>
      </c>
      <c r="Q1158">
        <v>0</v>
      </c>
      <c r="R1158" s="1">
        <v>597734368.70000005</v>
      </c>
      <c r="S1158" s="1">
        <v>100000000</v>
      </c>
      <c r="T1158" s="1">
        <v>100000000</v>
      </c>
      <c r="U1158">
        <v>0</v>
      </c>
      <c r="V1158">
        <v>0</v>
      </c>
      <c r="W1158" s="1">
        <v>497734368.69999999</v>
      </c>
    </row>
    <row r="1159" spans="1:23" x14ac:dyDescent="0.35">
      <c r="A1159">
        <v>45</v>
      </c>
      <c r="B1159" t="s">
        <v>980</v>
      </c>
      <c r="C1159">
        <v>4503</v>
      </c>
      <c r="D1159" t="s">
        <v>1076</v>
      </c>
      <c r="E1159">
        <v>4503022</v>
      </c>
      <c r="F1159" t="s">
        <v>1090</v>
      </c>
      <c r="G1159" t="s">
        <v>161</v>
      </c>
      <c r="H1159" t="s">
        <v>1</v>
      </c>
      <c r="I1159" t="s">
        <v>2</v>
      </c>
      <c r="J1159" t="s">
        <v>3</v>
      </c>
      <c r="K1159" t="s">
        <v>162</v>
      </c>
      <c r="L1159" s="1">
        <v>188236492.27000001</v>
      </c>
      <c r="M1159" s="1">
        <v>379497876.43000001</v>
      </c>
      <c r="N1159">
        <v>0</v>
      </c>
      <c r="O1159" s="1">
        <v>30000000</v>
      </c>
      <c r="P1159">
        <v>0</v>
      </c>
      <c r="Q1159">
        <v>0</v>
      </c>
      <c r="R1159" s="1">
        <v>597734368.70000005</v>
      </c>
      <c r="S1159" s="1">
        <v>100000000</v>
      </c>
      <c r="T1159" s="1">
        <v>100000000</v>
      </c>
      <c r="U1159">
        <v>0</v>
      </c>
      <c r="V1159">
        <v>0</v>
      </c>
      <c r="W1159" s="1">
        <v>497734368.69999999</v>
      </c>
    </row>
    <row r="1160" spans="1:23" x14ac:dyDescent="0.35">
      <c r="A1160">
        <v>45</v>
      </c>
      <c r="B1160" t="s">
        <v>980</v>
      </c>
      <c r="C1160">
        <v>4503</v>
      </c>
      <c r="D1160" t="s">
        <v>1076</v>
      </c>
      <c r="E1160">
        <v>4503022</v>
      </c>
      <c r="F1160" t="s">
        <v>1090</v>
      </c>
      <c r="G1160" t="s">
        <v>163</v>
      </c>
      <c r="H1160" t="s">
        <v>1</v>
      </c>
      <c r="I1160" t="s">
        <v>2</v>
      </c>
      <c r="J1160" t="s">
        <v>3</v>
      </c>
      <c r="K1160" t="s">
        <v>164</v>
      </c>
      <c r="L1160" s="1">
        <v>188236492.27000001</v>
      </c>
      <c r="M1160" s="1">
        <v>379497876.43000001</v>
      </c>
      <c r="N1160">
        <v>0</v>
      </c>
      <c r="O1160" s="1">
        <v>30000000</v>
      </c>
      <c r="P1160">
        <v>0</v>
      </c>
      <c r="Q1160">
        <v>0</v>
      </c>
      <c r="R1160" s="1">
        <v>597734368.70000005</v>
      </c>
      <c r="S1160" s="1">
        <v>100000000</v>
      </c>
      <c r="T1160" s="1">
        <v>100000000</v>
      </c>
      <c r="U1160">
        <v>0</v>
      </c>
      <c r="V1160">
        <v>0</v>
      </c>
      <c r="W1160" s="1">
        <v>497734368.69999999</v>
      </c>
    </row>
    <row r="1161" spans="1:23" x14ac:dyDescent="0.35">
      <c r="A1161">
        <v>45</v>
      </c>
      <c r="B1161" t="s">
        <v>980</v>
      </c>
      <c r="C1161">
        <v>4503</v>
      </c>
      <c r="D1161" t="s">
        <v>1076</v>
      </c>
      <c r="E1161">
        <v>4503022</v>
      </c>
      <c r="F1161" t="s">
        <v>1090</v>
      </c>
      <c r="G1161" t="s">
        <v>234</v>
      </c>
      <c r="H1161" t="s">
        <v>1</v>
      </c>
      <c r="I1161" t="s">
        <v>2</v>
      </c>
      <c r="J1161" t="s">
        <v>3</v>
      </c>
      <c r="K1161" t="s">
        <v>235</v>
      </c>
      <c r="L1161" s="1">
        <v>188236492.27000001</v>
      </c>
      <c r="M1161" s="1">
        <v>379497876.43000001</v>
      </c>
      <c r="N1161">
        <v>0</v>
      </c>
      <c r="O1161" s="1">
        <v>30000000</v>
      </c>
      <c r="P1161">
        <v>0</v>
      </c>
      <c r="Q1161">
        <v>0</v>
      </c>
      <c r="R1161" s="1">
        <v>597734368.70000005</v>
      </c>
      <c r="S1161" s="1">
        <v>100000000</v>
      </c>
      <c r="T1161" s="1">
        <v>100000000</v>
      </c>
      <c r="U1161">
        <v>0</v>
      </c>
      <c r="V1161">
        <v>0</v>
      </c>
      <c r="W1161" s="1">
        <v>497734368.69999999</v>
      </c>
    </row>
    <row r="1162" spans="1:23" x14ac:dyDescent="0.35">
      <c r="A1162">
        <v>45</v>
      </c>
      <c r="B1162" t="s">
        <v>980</v>
      </c>
      <c r="C1162">
        <v>4503</v>
      </c>
      <c r="D1162" t="s">
        <v>1076</v>
      </c>
      <c r="E1162">
        <v>4503022</v>
      </c>
      <c r="F1162" t="s">
        <v>1090</v>
      </c>
      <c r="G1162" t="s">
        <v>1091</v>
      </c>
      <c r="H1162">
        <v>11</v>
      </c>
      <c r="I1162" t="s">
        <v>1092</v>
      </c>
      <c r="J1162">
        <v>326</v>
      </c>
      <c r="K1162" t="s">
        <v>1093</v>
      </c>
      <c r="L1162" s="1">
        <v>188236492.27000001</v>
      </c>
      <c r="M1162">
        <v>0</v>
      </c>
      <c r="N1162">
        <v>0</v>
      </c>
      <c r="O1162">
        <v>0</v>
      </c>
      <c r="P1162">
        <v>0</v>
      </c>
      <c r="Q1162">
        <v>0</v>
      </c>
      <c r="R1162" s="1">
        <v>188236492.27000001</v>
      </c>
      <c r="S1162">
        <v>0</v>
      </c>
      <c r="T1162">
        <v>0</v>
      </c>
      <c r="U1162">
        <v>0</v>
      </c>
      <c r="V1162">
        <v>0</v>
      </c>
      <c r="W1162" s="1">
        <v>188236492.27000001</v>
      </c>
    </row>
    <row r="1163" spans="1:23" x14ac:dyDescent="0.35">
      <c r="A1163">
        <v>45</v>
      </c>
      <c r="B1163" t="s">
        <v>980</v>
      </c>
      <c r="C1163">
        <v>4503</v>
      </c>
      <c r="D1163" t="s">
        <v>1076</v>
      </c>
      <c r="E1163">
        <v>4503022</v>
      </c>
      <c r="F1163" t="s">
        <v>1090</v>
      </c>
      <c r="G1163" t="s">
        <v>1094</v>
      </c>
      <c r="H1163">
        <v>321</v>
      </c>
      <c r="I1163" t="s">
        <v>1095</v>
      </c>
      <c r="J1163">
        <v>507</v>
      </c>
      <c r="K1163" t="s">
        <v>1093</v>
      </c>
      <c r="L1163">
        <v>0</v>
      </c>
      <c r="M1163" s="1">
        <v>84197876.430000007</v>
      </c>
      <c r="N1163">
        <v>0</v>
      </c>
      <c r="O1163">
        <v>0</v>
      </c>
      <c r="P1163">
        <v>0</v>
      </c>
      <c r="Q1163">
        <v>0</v>
      </c>
      <c r="R1163" s="1">
        <v>84197876.430000007</v>
      </c>
      <c r="S1163">
        <v>0</v>
      </c>
      <c r="T1163">
        <v>0</v>
      </c>
      <c r="U1163">
        <v>0</v>
      </c>
      <c r="V1163">
        <v>0</v>
      </c>
      <c r="W1163" s="1">
        <v>84197876.430000007</v>
      </c>
    </row>
    <row r="1164" spans="1:23" x14ac:dyDescent="0.35">
      <c r="A1164">
        <v>45</v>
      </c>
      <c r="B1164" t="s">
        <v>980</v>
      </c>
      <c r="C1164">
        <v>4503</v>
      </c>
      <c r="D1164" t="s">
        <v>1076</v>
      </c>
      <c r="E1164">
        <v>4503022</v>
      </c>
      <c r="F1164" t="s">
        <v>1090</v>
      </c>
      <c r="G1164" t="s">
        <v>1096</v>
      </c>
      <c r="H1164">
        <v>342</v>
      </c>
      <c r="I1164" t="s">
        <v>239</v>
      </c>
      <c r="J1164">
        <v>581</v>
      </c>
      <c r="K1164" t="s">
        <v>1093</v>
      </c>
      <c r="L1164">
        <v>0</v>
      </c>
      <c r="M1164" s="1">
        <v>295300000</v>
      </c>
      <c r="N1164">
        <v>0</v>
      </c>
      <c r="O1164" s="1">
        <v>30000000</v>
      </c>
      <c r="P1164">
        <v>0</v>
      </c>
      <c r="Q1164">
        <v>0</v>
      </c>
      <c r="R1164" s="1">
        <v>325300000</v>
      </c>
      <c r="S1164" s="1">
        <v>100000000</v>
      </c>
      <c r="T1164" s="1">
        <v>100000000</v>
      </c>
      <c r="U1164">
        <v>0</v>
      </c>
      <c r="V1164">
        <v>0</v>
      </c>
      <c r="W1164" s="1">
        <v>225300000</v>
      </c>
    </row>
    <row r="1165" spans="1:23" x14ac:dyDescent="0.35">
      <c r="A1165">
        <v>45</v>
      </c>
      <c r="B1165" t="s">
        <v>980</v>
      </c>
      <c r="C1165">
        <v>4503</v>
      </c>
      <c r="D1165" t="s">
        <v>1076</v>
      </c>
      <c r="E1165">
        <v>4503023</v>
      </c>
      <c r="F1165" t="s">
        <v>1097</v>
      </c>
      <c r="G1165">
        <v>2</v>
      </c>
      <c r="H1165" t="s">
        <v>1</v>
      </c>
      <c r="I1165" t="s">
        <v>2</v>
      </c>
      <c r="J1165" t="s">
        <v>3</v>
      </c>
      <c r="K1165" t="s">
        <v>48</v>
      </c>
      <c r="L1165">
        <v>0</v>
      </c>
      <c r="M1165" s="1">
        <v>30000000</v>
      </c>
      <c r="N1165">
        <v>0</v>
      </c>
      <c r="O1165">
        <v>0</v>
      </c>
      <c r="P1165" s="1">
        <v>30000000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</row>
    <row r="1166" spans="1:23" x14ac:dyDescent="0.35">
      <c r="A1166">
        <v>45</v>
      </c>
      <c r="B1166" t="s">
        <v>980</v>
      </c>
      <c r="C1166">
        <v>4503</v>
      </c>
      <c r="D1166" t="s">
        <v>1076</v>
      </c>
      <c r="E1166">
        <v>4503023</v>
      </c>
      <c r="F1166" t="s">
        <v>1097</v>
      </c>
      <c r="G1166" t="s">
        <v>49</v>
      </c>
      <c r="H1166" t="s">
        <v>1</v>
      </c>
      <c r="I1166" t="s">
        <v>2</v>
      </c>
      <c r="J1166" t="s">
        <v>3</v>
      </c>
      <c r="K1166" t="s">
        <v>50</v>
      </c>
      <c r="L1166">
        <v>0</v>
      </c>
      <c r="M1166" s="1">
        <v>30000000</v>
      </c>
      <c r="N1166">
        <v>0</v>
      </c>
      <c r="O1166">
        <v>0</v>
      </c>
      <c r="P1166" s="1">
        <v>30000000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</row>
    <row r="1167" spans="1:23" x14ac:dyDescent="0.35">
      <c r="A1167">
        <v>45</v>
      </c>
      <c r="B1167" t="s">
        <v>980</v>
      </c>
      <c r="C1167">
        <v>4503</v>
      </c>
      <c r="D1167" t="s">
        <v>1076</v>
      </c>
      <c r="E1167">
        <v>4503023</v>
      </c>
      <c r="F1167" t="s">
        <v>1097</v>
      </c>
      <c r="G1167" t="s">
        <v>159</v>
      </c>
      <c r="H1167" t="s">
        <v>1</v>
      </c>
      <c r="I1167" t="s">
        <v>2</v>
      </c>
      <c r="J1167" t="s">
        <v>3</v>
      </c>
      <c r="K1167" t="s">
        <v>160</v>
      </c>
      <c r="L1167">
        <v>0</v>
      </c>
      <c r="M1167" s="1">
        <v>30000000</v>
      </c>
      <c r="N1167">
        <v>0</v>
      </c>
      <c r="O1167">
        <v>0</v>
      </c>
      <c r="P1167" s="1">
        <v>30000000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</row>
    <row r="1168" spans="1:23" x14ac:dyDescent="0.35">
      <c r="A1168">
        <v>45</v>
      </c>
      <c r="B1168" t="s">
        <v>980</v>
      </c>
      <c r="C1168">
        <v>4503</v>
      </c>
      <c r="D1168" t="s">
        <v>1076</v>
      </c>
      <c r="E1168">
        <v>4503023</v>
      </c>
      <c r="F1168" t="s">
        <v>1097</v>
      </c>
      <c r="G1168" t="s">
        <v>161</v>
      </c>
      <c r="H1168" t="s">
        <v>1</v>
      </c>
      <c r="I1168" t="s">
        <v>2</v>
      </c>
      <c r="J1168" t="s">
        <v>3</v>
      </c>
      <c r="K1168" t="s">
        <v>162</v>
      </c>
      <c r="L1168">
        <v>0</v>
      </c>
      <c r="M1168" s="1">
        <v>30000000</v>
      </c>
      <c r="N1168">
        <v>0</v>
      </c>
      <c r="O1168">
        <v>0</v>
      </c>
      <c r="P1168" s="1">
        <v>30000000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</row>
    <row r="1169" spans="1:23" x14ac:dyDescent="0.35">
      <c r="A1169">
        <v>45</v>
      </c>
      <c r="B1169" t="s">
        <v>980</v>
      </c>
      <c r="C1169">
        <v>4503</v>
      </c>
      <c r="D1169" t="s">
        <v>1076</v>
      </c>
      <c r="E1169">
        <v>4503023</v>
      </c>
      <c r="F1169" t="s">
        <v>1097</v>
      </c>
      <c r="G1169" t="s">
        <v>163</v>
      </c>
      <c r="H1169" t="s">
        <v>1</v>
      </c>
      <c r="I1169" t="s">
        <v>2</v>
      </c>
      <c r="J1169" t="s">
        <v>3</v>
      </c>
      <c r="K1169" t="s">
        <v>164</v>
      </c>
      <c r="L1169">
        <v>0</v>
      </c>
      <c r="M1169" s="1">
        <v>30000000</v>
      </c>
      <c r="N1169">
        <v>0</v>
      </c>
      <c r="O1169">
        <v>0</v>
      </c>
      <c r="P1169" s="1">
        <v>30000000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</row>
    <row r="1170" spans="1:23" x14ac:dyDescent="0.35">
      <c r="A1170">
        <v>45</v>
      </c>
      <c r="B1170" t="s">
        <v>980</v>
      </c>
      <c r="C1170">
        <v>4503</v>
      </c>
      <c r="D1170" t="s">
        <v>1076</v>
      </c>
      <c r="E1170">
        <v>4503023</v>
      </c>
      <c r="F1170" t="s">
        <v>1097</v>
      </c>
      <c r="G1170" t="s">
        <v>165</v>
      </c>
      <c r="H1170" t="s">
        <v>1</v>
      </c>
      <c r="I1170" t="s">
        <v>2</v>
      </c>
      <c r="J1170" t="s">
        <v>3</v>
      </c>
      <c r="K1170" t="s">
        <v>166</v>
      </c>
      <c r="L1170">
        <v>0</v>
      </c>
      <c r="M1170" s="1">
        <v>30000000</v>
      </c>
      <c r="N1170">
        <v>0</v>
      </c>
      <c r="O1170">
        <v>0</v>
      </c>
      <c r="P1170" s="1">
        <v>30000000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</row>
    <row r="1171" spans="1:23" x14ac:dyDescent="0.35">
      <c r="A1171">
        <v>45</v>
      </c>
      <c r="B1171" t="s">
        <v>980</v>
      </c>
      <c r="C1171">
        <v>4503</v>
      </c>
      <c r="D1171" t="s">
        <v>1076</v>
      </c>
      <c r="E1171">
        <v>4503023</v>
      </c>
      <c r="F1171" t="s">
        <v>1097</v>
      </c>
      <c r="G1171" t="s">
        <v>1098</v>
      </c>
      <c r="H1171">
        <v>342</v>
      </c>
      <c r="I1171" t="s">
        <v>239</v>
      </c>
      <c r="J1171">
        <v>583</v>
      </c>
      <c r="K1171" t="s">
        <v>1099</v>
      </c>
      <c r="L1171">
        <v>0</v>
      </c>
      <c r="M1171" s="1">
        <v>30000000</v>
      </c>
      <c r="N1171">
        <v>0</v>
      </c>
      <c r="O1171">
        <v>0</v>
      </c>
      <c r="P1171" s="1">
        <v>30000000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</row>
    <row r="1172" spans="1:23" x14ac:dyDescent="0.35">
      <c r="A1172">
        <v>45</v>
      </c>
      <c r="B1172" t="s">
        <v>980</v>
      </c>
      <c r="C1172">
        <v>4599</v>
      </c>
      <c r="D1172" t="s">
        <v>1100</v>
      </c>
      <c r="E1172">
        <v>4599007</v>
      </c>
      <c r="F1172" t="s">
        <v>1101</v>
      </c>
      <c r="G1172">
        <v>2</v>
      </c>
      <c r="H1172" t="s">
        <v>1</v>
      </c>
      <c r="I1172" t="s">
        <v>2</v>
      </c>
      <c r="J1172" t="s">
        <v>3</v>
      </c>
      <c r="K1172" t="s">
        <v>48</v>
      </c>
      <c r="L1172" s="1">
        <v>260000000</v>
      </c>
      <c r="M1172" s="1">
        <v>200000000</v>
      </c>
      <c r="N1172">
        <v>0</v>
      </c>
      <c r="O1172">
        <v>0</v>
      </c>
      <c r="P1172" s="1">
        <v>100000000</v>
      </c>
      <c r="Q1172">
        <v>0</v>
      </c>
      <c r="R1172" s="1">
        <v>360000000</v>
      </c>
      <c r="S1172">
        <v>0</v>
      </c>
      <c r="T1172">
        <v>0</v>
      </c>
      <c r="U1172">
        <v>0</v>
      </c>
      <c r="V1172">
        <v>0</v>
      </c>
      <c r="W1172" s="1">
        <v>360000000</v>
      </c>
    </row>
    <row r="1173" spans="1:23" x14ac:dyDescent="0.35">
      <c r="A1173">
        <v>45</v>
      </c>
      <c r="B1173" t="s">
        <v>980</v>
      </c>
      <c r="C1173">
        <v>4599</v>
      </c>
      <c r="D1173" t="s">
        <v>1100</v>
      </c>
      <c r="E1173">
        <v>4599007</v>
      </c>
      <c r="F1173" t="s">
        <v>1101</v>
      </c>
      <c r="G1173" t="s">
        <v>49</v>
      </c>
      <c r="H1173" t="s">
        <v>1</v>
      </c>
      <c r="I1173" t="s">
        <v>2</v>
      </c>
      <c r="J1173" t="s">
        <v>3</v>
      </c>
      <c r="K1173" t="s">
        <v>50</v>
      </c>
      <c r="L1173" s="1">
        <v>260000000</v>
      </c>
      <c r="M1173" s="1">
        <v>200000000</v>
      </c>
      <c r="N1173">
        <v>0</v>
      </c>
      <c r="O1173">
        <v>0</v>
      </c>
      <c r="P1173" s="1">
        <v>100000000</v>
      </c>
      <c r="Q1173">
        <v>0</v>
      </c>
      <c r="R1173" s="1">
        <v>360000000</v>
      </c>
      <c r="S1173">
        <v>0</v>
      </c>
      <c r="T1173">
        <v>0</v>
      </c>
      <c r="U1173">
        <v>0</v>
      </c>
      <c r="V1173">
        <v>0</v>
      </c>
      <c r="W1173" s="1">
        <v>360000000</v>
      </c>
    </row>
    <row r="1174" spans="1:23" x14ac:dyDescent="0.35">
      <c r="A1174">
        <v>45</v>
      </c>
      <c r="B1174" t="s">
        <v>980</v>
      </c>
      <c r="C1174">
        <v>4599</v>
      </c>
      <c r="D1174" t="s">
        <v>1100</v>
      </c>
      <c r="E1174">
        <v>4599007</v>
      </c>
      <c r="F1174" t="s">
        <v>1101</v>
      </c>
      <c r="G1174" t="s">
        <v>159</v>
      </c>
      <c r="H1174" t="s">
        <v>1</v>
      </c>
      <c r="I1174" t="s">
        <v>2</v>
      </c>
      <c r="J1174" t="s">
        <v>3</v>
      </c>
      <c r="K1174" t="s">
        <v>160</v>
      </c>
      <c r="L1174" s="1">
        <v>260000000</v>
      </c>
      <c r="M1174" s="1">
        <v>200000000</v>
      </c>
      <c r="N1174">
        <v>0</v>
      </c>
      <c r="O1174">
        <v>0</v>
      </c>
      <c r="P1174" s="1">
        <v>100000000</v>
      </c>
      <c r="Q1174">
        <v>0</v>
      </c>
      <c r="R1174" s="1">
        <v>360000000</v>
      </c>
      <c r="S1174">
        <v>0</v>
      </c>
      <c r="T1174">
        <v>0</v>
      </c>
      <c r="U1174">
        <v>0</v>
      </c>
      <c r="V1174">
        <v>0</v>
      </c>
      <c r="W1174" s="1">
        <v>360000000</v>
      </c>
    </row>
    <row r="1175" spans="1:23" x14ac:dyDescent="0.35">
      <c r="A1175">
        <v>45</v>
      </c>
      <c r="B1175" t="s">
        <v>980</v>
      </c>
      <c r="C1175">
        <v>4599</v>
      </c>
      <c r="D1175" t="s">
        <v>1100</v>
      </c>
      <c r="E1175">
        <v>4599007</v>
      </c>
      <c r="F1175" t="s">
        <v>1101</v>
      </c>
      <c r="G1175" t="s">
        <v>161</v>
      </c>
      <c r="H1175" t="s">
        <v>1</v>
      </c>
      <c r="I1175" t="s">
        <v>2</v>
      </c>
      <c r="J1175" t="s">
        <v>3</v>
      </c>
      <c r="K1175" t="s">
        <v>162</v>
      </c>
      <c r="L1175" s="1">
        <v>260000000</v>
      </c>
      <c r="M1175" s="1">
        <v>200000000</v>
      </c>
      <c r="N1175">
        <v>0</v>
      </c>
      <c r="O1175">
        <v>0</v>
      </c>
      <c r="P1175" s="1">
        <v>100000000</v>
      </c>
      <c r="Q1175">
        <v>0</v>
      </c>
      <c r="R1175" s="1">
        <v>360000000</v>
      </c>
      <c r="S1175">
        <v>0</v>
      </c>
      <c r="T1175">
        <v>0</v>
      </c>
      <c r="U1175">
        <v>0</v>
      </c>
      <c r="V1175">
        <v>0</v>
      </c>
      <c r="W1175" s="1">
        <v>360000000</v>
      </c>
    </row>
    <row r="1176" spans="1:23" x14ac:dyDescent="0.35">
      <c r="A1176">
        <v>45</v>
      </c>
      <c r="B1176" t="s">
        <v>980</v>
      </c>
      <c r="C1176">
        <v>4599</v>
      </c>
      <c r="D1176" t="s">
        <v>1100</v>
      </c>
      <c r="E1176">
        <v>4599007</v>
      </c>
      <c r="F1176" t="s">
        <v>1101</v>
      </c>
      <c r="G1176" t="s">
        <v>163</v>
      </c>
      <c r="H1176" t="s">
        <v>1</v>
      </c>
      <c r="I1176" t="s">
        <v>2</v>
      </c>
      <c r="J1176" t="s">
        <v>3</v>
      </c>
      <c r="K1176" t="s">
        <v>164</v>
      </c>
      <c r="L1176" s="1">
        <v>260000000</v>
      </c>
      <c r="M1176" s="1">
        <v>200000000</v>
      </c>
      <c r="N1176">
        <v>0</v>
      </c>
      <c r="O1176">
        <v>0</v>
      </c>
      <c r="P1176" s="1">
        <v>100000000</v>
      </c>
      <c r="Q1176">
        <v>0</v>
      </c>
      <c r="R1176" s="1">
        <v>360000000</v>
      </c>
      <c r="S1176">
        <v>0</v>
      </c>
      <c r="T1176">
        <v>0</v>
      </c>
      <c r="U1176">
        <v>0</v>
      </c>
      <c r="V1176">
        <v>0</v>
      </c>
      <c r="W1176" s="1">
        <v>360000000</v>
      </c>
    </row>
    <row r="1177" spans="1:23" x14ac:dyDescent="0.35">
      <c r="A1177">
        <v>45</v>
      </c>
      <c r="B1177" t="s">
        <v>980</v>
      </c>
      <c r="C1177">
        <v>4599</v>
      </c>
      <c r="D1177" t="s">
        <v>1100</v>
      </c>
      <c r="E1177">
        <v>4599007</v>
      </c>
      <c r="F1177" t="s">
        <v>1101</v>
      </c>
      <c r="G1177" t="s">
        <v>165</v>
      </c>
      <c r="H1177" t="s">
        <v>1</v>
      </c>
      <c r="I1177" t="s">
        <v>2</v>
      </c>
      <c r="J1177" t="s">
        <v>3</v>
      </c>
      <c r="K1177" t="s">
        <v>166</v>
      </c>
      <c r="L1177" s="1">
        <v>260000000</v>
      </c>
      <c r="M1177" s="1">
        <v>200000000</v>
      </c>
      <c r="N1177">
        <v>0</v>
      </c>
      <c r="O1177">
        <v>0</v>
      </c>
      <c r="P1177" s="1">
        <v>100000000</v>
      </c>
      <c r="Q1177">
        <v>0</v>
      </c>
      <c r="R1177" s="1">
        <v>360000000</v>
      </c>
      <c r="S1177">
        <v>0</v>
      </c>
      <c r="T1177">
        <v>0</v>
      </c>
      <c r="U1177">
        <v>0</v>
      </c>
      <c r="V1177">
        <v>0</v>
      </c>
      <c r="W1177" s="1">
        <v>360000000</v>
      </c>
    </row>
    <row r="1178" spans="1:23" x14ac:dyDescent="0.35">
      <c r="A1178">
        <v>45</v>
      </c>
      <c r="B1178" t="s">
        <v>980</v>
      </c>
      <c r="C1178">
        <v>4599</v>
      </c>
      <c r="D1178" t="s">
        <v>1100</v>
      </c>
      <c r="E1178">
        <v>4599007</v>
      </c>
      <c r="F1178" t="s">
        <v>1101</v>
      </c>
      <c r="G1178" t="s">
        <v>1102</v>
      </c>
      <c r="H1178">
        <v>1</v>
      </c>
      <c r="I1178" t="s">
        <v>225</v>
      </c>
      <c r="J1178">
        <v>366</v>
      </c>
      <c r="K1178" t="s">
        <v>1103</v>
      </c>
      <c r="L1178" s="1">
        <v>200000000</v>
      </c>
      <c r="M1178">
        <v>0</v>
      </c>
      <c r="N1178">
        <v>0</v>
      </c>
      <c r="O1178">
        <v>0</v>
      </c>
      <c r="P1178" s="1">
        <v>100000000</v>
      </c>
      <c r="Q1178">
        <v>0</v>
      </c>
      <c r="R1178" s="1">
        <v>100000000</v>
      </c>
      <c r="S1178">
        <v>0</v>
      </c>
      <c r="T1178">
        <v>0</v>
      </c>
      <c r="U1178">
        <v>0</v>
      </c>
      <c r="V1178">
        <v>0</v>
      </c>
      <c r="W1178" s="1">
        <v>100000000</v>
      </c>
    </row>
    <row r="1179" spans="1:23" x14ac:dyDescent="0.35">
      <c r="A1179">
        <v>45</v>
      </c>
      <c r="B1179" t="s">
        <v>980</v>
      </c>
      <c r="C1179">
        <v>4599</v>
      </c>
      <c r="D1179" t="s">
        <v>1100</v>
      </c>
      <c r="E1179">
        <v>4599007</v>
      </c>
      <c r="F1179" t="s">
        <v>1101</v>
      </c>
      <c r="G1179" t="s">
        <v>1104</v>
      </c>
      <c r="H1179">
        <v>1</v>
      </c>
      <c r="I1179" t="s">
        <v>225</v>
      </c>
      <c r="J1179">
        <v>367</v>
      </c>
      <c r="K1179" t="s">
        <v>1103</v>
      </c>
      <c r="L1179" s="1">
        <v>60000000</v>
      </c>
      <c r="M1179">
        <v>0</v>
      </c>
      <c r="N1179">
        <v>0</v>
      </c>
      <c r="O1179">
        <v>0</v>
      </c>
      <c r="P1179">
        <v>0</v>
      </c>
      <c r="Q1179">
        <v>0</v>
      </c>
      <c r="R1179" s="1">
        <v>60000000</v>
      </c>
      <c r="S1179">
        <v>0</v>
      </c>
      <c r="T1179">
        <v>0</v>
      </c>
      <c r="U1179">
        <v>0</v>
      </c>
      <c r="V1179">
        <v>0</v>
      </c>
      <c r="W1179" s="1">
        <v>60000000</v>
      </c>
    </row>
    <row r="1180" spans="1:23" x14ac:dyDescent="0.35">
      <c r="A1180">
        <v>45</v>
      </c>
      <c r="B1180" t="s">
        <v>980</v>
      </c>
      <c r="C1180">
        <v>4599</v>
      </c>
      <c r="D1180" t="s">
        <v>1100</v>
      </c>
      <c r="E1180">
        <v>4599007</v>
      </c>
      <c r="F1180" t="s">
        <v>1101</v>
      </c>
      <c r="G1180" t="s">
        <v>1105</v>
      </c>
      <c r="H1180">
        <v>342</v>
      </c>
      <c r="I1180" t="s">
        <v>239</v>
      </c>
      <c r="J1180">
        <v>594</v>
      </c>
      <c r="K1180" t="s">
        <v>1103</v>
      </c>
      <c r="L1180">
        <v>0</v>
      </c>
      <c r="M1180" s="1">
        <v>200000000</v>
      </c>
      <c r="N1180">
        <v>0</v>
      </c>
      <c r="O1180">
        <v>0</v>
      </c>
      <c r="P1180">
        <v>0</v>
      </c>
      <c r="Q1180">
        <v>0</v>
      </c>
      <c r="R1180" s="1">
        <v>200000000</v>
      </c>
      <c r="S1180">
        <v>0</v>
      </c>
      <c r="T1180">
        <v>0</v>
      </c>
      <c r="U1180">
        <v>0</v>
      </c>
      <c r="V1180">
        <v>0</v>
      </c>
      <c r="W1180" s="1">
        <v>200000000</v>
      </c>
    </row>
    <row r="1181" spans="1:23" x14ac:dyDescent="0.35">
      <c r="A1181">
        <v>45</v>
      </c>
      <c r="B1181" t="s">
        <v>980</v>
      </c>
      <c r="C1181">
        <v>4599</v>
      </c>
      <c r="D1181" t="s">
        <v>1100</v>
      </c>
      <c r="E1181">
        <v>4599016</v>
      </c>
      <c r="F1181" t="s">
        <v>1106</v>
      </c>
      <c r="G1181">
        <v>2</v>
      </c>
      <c r="H1181" t="s">
        <v>1</v>
      </c>
      <c r="I1181" t="s">
        <v>2</v>
      </c>
      <c r="J1181" t="s">
        <v>3</v>
      </c>
      <c r="K1181" t="s">
        <v>48</v>
      </c>
      <c r="L1181" s="1">
        <v>500000000</v>
      </c>
      <c r="M1181">
        <v>0</v>
      </c>
      <c r="N1181">
        <v>0</v>
      </c>
      <c r="O1181">
        <v>0</v>
      </c>
      <c r="P1181">
        <v>0</v>
      </c>
      <c r="Q1181">
        <v>0</v>
      </c>
      <c r="R1181" s="1">
        <v>500000000</v>
      </c>
      <c r="S1181">
        <v>0</v>
      </c>
      <c r="T1181">
        <v>0</v>
      </c>
      <c r="U1181">
        <v>0</v>
      </c>
      <c r="V1181">
        <v>0</v>
      </c>
      <c r="W1181" s="1">
        <v>500000000</v>
      </c>
    </row>
    <row r="1182" spans="1:23" x14ac:dyDescent="0.35">
      <c r="A1182">
        <v>45</v>
      </c>
      <c r="B1182" t="s">
        <v>980</v>
      </c>
      <c r="C1182">
        <v>4599</v>
      </c>
      <c r="D1182" t="s">
        <v>1100</v>
      </c>
      <c r="E1182">
        <v>4599016</v>
      </c>
      <c r="F1182" t="s">
        <v>1106</v>
      </c>
      <c r="G1182" t="s">
        <v>49</v>
      </c>
      <c r="H1182" t="s">
        <v>1</v>
      </c>
      <c r="I1182" t="s">
        <v>2</v>
      </c>
      <c r="J1182" t="s">
        <v>3</v>
      </c>
      <c r="K1182" t="s">
        <v>50</v>
      </c>
      <c r="L1182" s="1">
        <v>500000000</v>
      </c>
      <c r="M1182">
        <v>0</v>
      </c>
      <c r="N1182">
        <v>0</v>
      </c>
      <c r="O1182">
        <v>0</v>
      </c>
      <c r="P1182">
        <v>0</v>
      </c>
      <c r="Q1182">
        <v>0</v>
      </c>
      <c r="R1182" s="1">
        <v>500000000</v>
      </c>
      <c r="S1182">
        <v>0</v>
      </c>
      <c r="T1182">
        <v>0</v>
      </c>
      <c r="U1182">
        <v>0</v>
      </c>
      <c r="V1182">
        <v>0</v>
      </c>
      <c r="W1182" s="1">
        <v>500000000</v>
      </c>
    </row>
    <row r="1183" spans="1:23" x14ac:dyDescent="0.35">
      <c r="A1183">
        <v>45</v>
      </c>
      <c r="B1183" t="s">
        <v>980</v>
      </c>
      <c r="C1183">
        <v>4599</v>
      </c>
      <c r="D1183" t="s">
        <v>1100</v>
      </c>
      <c r="E1183">
        <v>4599016</v>
      </c>
      <c r="F1183" t="s">
        <v>1106</v>
      </c>
      <c r="G1183" t="s">
        <v>159</v>
      </c>
      <c r="H1183" t="s">
        <v>1</v>
      </c>
      <c r="I1183" t="s">
        <v>2</v>
      </c>
      <c r="J1183" t="s">
        <v>3</v>
      </c>
      <c r="K1183" t="s">
        <v>160</v>
      </c>
      <c r="L1183" s="1">
        <v>500000000</v>
      </c>
      <c r="M1183">
        <v>0</v>
      </c>
      <c r="N1183">
        <v>0</v>
      </c>
      <c r="O1183">
        <v>0</v>
      </c>
      <c r="P1183">
        <v>0</v>
      </c>
      <c r="Q1183">
        <v>0</v>
      </c>
      <c r="R1183" s="1">
        <v>500000000</v>
      </c>
      <c r="S1183">
        <v>0</v>
      </c>
      <c r="T1183">
        <v>0</v>
      </c>
      <c r="U1183">
        <v>0</v>
      </c>
      <c r="V1183">
        <v>0</v>
      </c>
      <c r="W1183" s="1">
        <v>500000000</v>
      </c>
    </row>
    <row r="1184" spans="1:23" x14ac:dyDescent="0.35">
      <c r="A1184">
        <v>45</v>
      </c>
      <c r="B1184" t="s">
        <v>980</v>
      </c>
      <c r="C1184">
        <v>4599</v>
      </c>
      <c r="D1184" t="s">
        <v>1100</v>
      </c>
      <c r="E1184">
        <v>4599016</v>
      </c>
      <c r="F1184" t="s">
        <v>1106</v>
      </c>
      <c r="G1184" t="s">
        <v>161</v>
      </c>
      <c r="H1184" t="s">
        <v>1</v>
      </c>
      <c r="I1184" t="s">
        <v>2</v>
      </c>
      <c r="J1184" t="s">
        <v>3</v>
      </c>
      <c r="K1184" t="s">
        <v>162</v>
      </c>
      <c r="L1184" s="1">
        <v>500000000</v>
      </c>
      <c r="M1184">
        <v>0</v>
      </c>
      <c r="N1184">
        <v>0</v>
      </c>
      <c r="O1184">
        <v>0</v>
      </c>
      <c r="P1184">
        <v>0</v>
      </c>
      <c r="Q1184">
        <v>0</v>
      </c>
      <c r="R1184" s="1">
        <v>500000000</v>
      </c>
      <c r="S1184">
        <v>0</v>
      </c>
      <c r="T1184">
        <v>0</v>
      </c>
      <c r="U1184">
        <v>0</v>
      </c>
      <c r="V1184">
        <v>0</v>
      </c>
      <c r="W1184" s="1">
        <v>500000000</v>
      </c>
    </row>
    <row r="1185" spans="1:23" x14ac:dyDescent="0.35">
      <c r="A1185">
        <v>45</v>
      </c>
      <c r="B1185" t="s">
        <v>980</v>
      </c>
      <c r="C1185">
        <v>4599</v>
      </c>
      <c r="D1185" t="s">
        <v>1100</v>
      </c>
      <c r="E1185">
        <v>4599016</v>
      </c>
      <c r="F1185" t="s">
        <v>1106</v>
      </c>
      <c r="G1185" t="s">
        <v>163</v>
      </c>
      <c r="H1185" t="s">
        <v>1</v>
      </c>
      <c r="I1185" t="s">
        <v>2</v>
      </c>
      <c r="J1185" t="s">
        <v>3</v>
      </c>
      <c r="K1185" t="s">
        <v>164</v>
      </c>
      <c r="L1185" s="1">
        <v>500000000</v>
      </c>
      <c r="M1185">
        <v>0</v>
      </c>
      <c r="N1185">
        <v>0</v>
      </c>
      <c r="O1185">
        <v>0</v>
      </c>
      <c r="P1185">
        <v>0</v>
      </c>
      <c r="Q1185">
        <v>0</v>
      </c>
      <c r="R1185" s="1">
        <v>500000000</v>
      </c>
      <c r="S1185">
        <v>0</v>
      </c>
      <c r="T1185">
        <v>0</v>
      </c>
      <c r="U1185">
        <v>0</v>
      </c>
      <c r="V1185">
        <v>0</v>
      </c>
      <c r="W1185" s="1">
        <v>500000000</v>
      </c>
    </row>
    <row r="1186" spans="1:23" x14ac:dyDescent="0.35">
      <c r="A1186">
        <v>45</v>
      </c>
      <c r="B1186" t="s">
        <v>980</v>
      </c>
      <c r="C1186">
        <v>4599</v>
      </c>
      <c r="D1186" t="s">
        <v>1100</v>
      </c>
      <c r="E1186">
        <v>4599016</v>
      </c>
      <c r="F1186" t="s">
        <v>1106</v>
      </c>
      <c r="G1186" t="s">
        <v>165</v>
      </c>
      <c r="H1186" t="s">
        <v>1</v>
      </c>
      <c r="I1186" t="s">
        <v>2</v>
      </c>
      <c r="J1186" t="s">
        <v>3</v>
      </c>
      <c r="K1186" t="s">
        <v>166</v>
      </c>
      <c r="L1186" s="1">
        <v>500000000</v>
      </c>
      <c r="M1186">
        <v>0</v>
      </c>
      <c r="N1186">
        <v>0</v>
      </c>
      <c r="O1186">
        <v>0</v>
      </c>
      <c r="P1186">
        <v>0</v>
      </c>
      <c r="Q1186">
        <v>0</v>
      </c>
      <c r="R1186" s="1">
        <v>500000000</v>
      </c>
      <c r="S1186">
        <v>0</v>
      </c>
      <c r="T1186">
        <v>0</v>
      </c>
      <c r="U1186">
        <v>0</v>
      </c>
      <c r="V1186">
        <v>0</v>
      </c>
      <c r="W1186" s="1">
        <v>500000000</v>
      </c>
    </row>
    <row r="1187" spans="1:23" x14ac:dyDescent="0.35">
      <c r="A1187">
        <v>45</v>
      </c>
      <c r="B1187" t="s">
        <v>980</v>
      </c>
      <c r="C1187">
        <v>4599</v>
      </c>
      <c r="D1187" t="s">
        <v>1100</v>
      </c>
      <c r="E1187">
        <v>4599016</v>
      </c>
      <c r="F1187" t="s">
        <v>1106</v>
      </c>
      <c r="G1187" t="s">
        <v>1107</v>
      </c>
      <c r="H1187">
        <v>1</v>
      </c>
      <c r="I1187" t="s">
        <v>225</v>
      </c>
      <c r="J1187">
        <v>368</v>
      </c>
      <c r="K1187" t="s">
        <v>1108</v>
      </c>
      <c r="L1187" s="1">
        <v>300000000</v>
      </c>
      <c r="M1187">
        <v>0</v>
      </c>
      <c r="N1187">
        <v>0</v>
      </c>
      <c r="O1187">
        <v>0</v>
      </c>
      <c r="P1187">
        <v>0</v>
      </c>
      <c r="Q1187">
        <v>0</v>
      </c>
      <c r="R1187" s="1">
        <v>300000000</v>
      </c>
      <c r="S1187">
        <v>0</v>
      </c>
      <c r="T1187">
        <v>0</v>
      </c>
      <c r="U1187">
        <v>0</v>
      </c>
      <c r="V1187">
        <v>0</v>
      </c>
      <c r="W1187" s="1">
        <v>300000000</v>
      </c>
    </row>
    <row r="1188" spans="1:23" x14ac:dyDescent="0.35">
      <c r="A1188">
        <v>45</v>
      </c>
      <c r="B1188" t="s">
        <v>980</v>
      </c>
      <c r="C1188">
        <v>4599</v>
      </c>
      <c r="D1188" t="s">
        <v>1100</v>
      </c>
      <c r="E1188">
        <v>4599016</v>
      </c>
      <c r="F1188" t="s">
        <v>1106</v>
      </c>
      <c r="G1188" t="s">
        <v>1109</v>
      </c>
      <c r="H1188">
        <v>32</v>
      </c>
      <c r="I1188" t="s">
        <v>62</v>
      </c>
      <c r="J1188">
        <v>369</v>
      </c>
      <c r="K1188" t="s">
        <v>1108</v>
      </c>
      <c r="L1188" s="1">
        <v>200000000</v>
      </c>
      <c r="M1188">
        <v>0</v>
      </c>
      <c r="N1188">
        <v>0</v>
      </c>
      <c r="O1188">
        <v>0</v>
      </c>
      <c r="P1188">
        <v>0</v>
      </c>
      <c r="Q1188">
        <v>0</v>
      </c>
      <c r="R1188" s="1">
        <v>200000000</v>
      </c>
      <c r="S1188">
        <v>0</v>
      </c>
      <c r="T1188">
        <v>0</v>
      </c>
      <c r="U1188">
        <v>0</v>
      </c>
      <c r="V1188">
        <v>0</v>
      </c>
      <c r="W1188" s="1">
        <v>200000000</v>
      </c>
    </row>
    <row r="1189" spans="1:23" x14ac:dyDescent="0.35">
      <c r="A1189">
        <v>45</v>
      </c>
      <c r="B1189" t="s">
        <v>980</v>
      </c>
      <c r="C1189">
        <v>4599</v>
      </c>
      <c r="D1189" t="s">
        <v>1100</v>
      </c>
      <c r="E1189">
        <v>4599017</v>
      </c>
      <c r="F1189" t="s">
        <v>1110</v>
      </c>
      <c r="G1189">
        <v>2</v>
      </c>
      <c r="H1189" t="s">
        <v>1</v>
      </c>
      <c r="I1189" t="s">
        <v>2</v>
      </c>
      <c r="J1189" t="s">
        <v>3</v>
      </c>
      <c r="K1189" t="s">
        <v>48</v>
      </c>
      <c r="L1189" s="1">
        <v>100000000</v>
      </c>
      <c r="M1189">
        <v>0</v>
      </c>
      <c r="N1189">
        <v>0</v>
      </c>
      <c r="O1189">
        <v>0</v>
      </c>
      <c r="P1189">
        <v>0</v>
      </c>
      <c r="Q1189">
        <v>0</v>
      </c>
      <c r="R1189" s="1">
        <v>100000000</v>
      </c>
      <c r="S1189">
        <v>0</v>
      </c>
      <c r="T1189">
        <v>0</v>
      </c>
      <c r="U1189">
        <v>0</v>
      </c>
      <c r="V1189">
        <v>0</v>
      </c>
      <c r="W1189" s="1">
        <v>100000000</v>
      </c>
    </row>
    <row r="1190" spans="1:23" x14ac:dyDescent="0.35">
      <c r="A1190">
        <v>45</v>
      </c>
      <c r="B1190" t="s">
        <v>980</v>
      </c>
      <c r="C1190">
        <v>4599</v>
      </c>
      <c r="D1190" t="s">
        <v>1100</v>
      </c>
      <c r="E1190">
        <v>4599017</v>
      </c>
      <c r="F1190" t="s">
        <v>1110</v>
      </c>
      <c r="G1190" t="s">
        <v>49</v>
      </c>
      <c r="H1190" t="s">
        <v>1</v>
      </c>
      <c r="I1190" t="s">
        <v>2</v>
      </c>
      <c r="J1190" t="s">
        <v>3</v>
      </c>
      <c r="K1190" t="s">
        <v>50</v>
      </c>
      <c r="L1190" s="1">
        <v>100000000</v>
      </c>
      <c r="M1190">
        <v>0</v>
      </c>
      <c r="N1190">
        <v>0</v>
      </c>
      <c r="O1190">
        <v>0</v>
      </c>
      <c r="P1190">
        <v>0</v>
      </c>
      <c r="Q1190">
        <v>0</v>
      </c>
      <c r="R1190" s="1">
        <v>100000000</v>
      </c>
      <c r="S1190">
        <v>0</v>
      </c>
      <c r="T1190">
        <v>0</v>
      </c>
      <c r="U1190">
        <v>0</v>
      </c>
      <c r="V1190">
        <v>0</v>
      </c>
      <c r="W1190" s="1">
        <v>100000000</v>
      </c>
    </row>
    <row r="1191" spans="1:23" x14ac:dyDescent="0.35">
      <c r="A1191">
        <v>45</v>
      </c>
      <c r="B1191" t="s">
        <v>980</v>
      </c>
      <c r="C1191">
        <v>4599</v>
      </c>
      <c r="D1191" t="s">
        <v>1100</v>
      </c>
      <c r="E1191">
        <v>4599017</v>
      </c>
      <c r="F1191" t="s">
        <v>1110</v>
      </c>
      <c r="G1191" t="s">
        <v>159</v>
      </c>
      <c r="H1191" t="s">
        <v>1</v>
      </c>
      <c r="I1191" t="s">
        <v>2</v>
      </c>
      <c r="J1191" t="s">
        <v>3</v>
      </c>
      <c r="K1191" t="s">
        <v>160</v>
      </c>
      <c r="L1191" s="1">
        <v>100000000</v>
      </c>
      <c r="M1191">
        <v>0</v>
      </c>
      <c r="N1191">
        <v>0</v>
      </c>
      <c r="O1191">
        <v>0</v>
      </c>
      <c r="P1191">
        <v>0</v>
      </c>
      <c r="Q1191">
        <v>0</v>
      </c>
      <c r="R1191" s="1">
        <v>100000000</v>
      </c>
      <c r="S1191">
        <v>0</v>
      </c>
      <c r="T1191">
        <v>0</v>
      </c>
      <c r="U1191">
        <v>0</v>
      </c>
      <c r="V1191">
        <v>0</v>
      </c>
      <c r="W1191" s="1">
        <v>100000000</v>
      </c>
    </row>
    <row r="1192" spans="1:23" x14ac:dyDescent="0.35">
      <c r="A1192">
        <v>45</v>
      </c>
      <c r="B1192" t="s">
        <v>980</v>
      </c>
      <c r="C1192">
        <v>4599</v>
      </c>
      <c r="D1192" t="s">
        <v>1100</v>
      </c>
      <c r="E1192">
        <v>4599017</v>
      </c>
      <c r="F1192" t="s">
        <v>1110</v>
      </c>
      <c r="G1192" t="s">
        <v>161</v>
      </c>
      <c r="H1192" t="s">
        <v>1</v>
      </c>
      <c r="I1192" t="s">
        <v>2</v>
      </c>
      <c r="J1192" t="s">
        <v>3</v>
      </c>
      <c r="K1192" t="s">
        <v>162</v>
      </c>
      <c r="L1192" s="1">
        <v>100000000</v>
      </c>
      <c r="M1192">
        <v>0</v>
      </c>
      <c r="N1192">
        <v>0</v>
      </c>
      <c r="O1192">
        <v>0</v>
      </c>
      <c r="P1192">
        <v>0</v>
      </c>
      <c r="Q1192">
        <v>0</v>
      </c>
      <c r="R1192" s="1">
        <v>100000000</v>
      </c>
      <c r="S1192">
        <v>0</v>
      </c>
      <c r="T1192">
        <v>0</v>
      </c>
      <c r="U1192">
        <v>0</v>
      </c>
      <c r="V1192">
        <v>0</v>
      </c>
      <c r="W1192" s="1">
        <v>100000000</v>
      </c>
    </row>
    <row r="1193" spans="1:23" x14ac:dyDescent="0.35">
      <c r="A1193">
        <v>45</v>
      </c>
      <c r="B1193" t="s">
        <v>980</v>
      </c>
      <c r="C1193">
        <v>4599</v>
      </c>
      <c r="D1193" t="s">
        <v>1100</v>
      </c>
      <c r="E1193">
        <v>4599017</v>
      </c>
      <c r="F1193" t="s">
        <v>1110</v>
      </c>
      <c r="G1193" t="s">
        <v>163</v>
      </c>
      <c r="H1193" t="s">
        <v>1</v>
      </c>
      <c r="I1193" t="s">
        <v>2</v>
      </c>
      <c r="J1193" t="s">
        <v>3</v>
      </c>
      <c r="K1193" t="s">
        <v>164</v>
      </c>
      <c r="L1193" s="1">
        <v>100000000</v>
      </c>
      <c r="M1193">
        <v>0</v>
      </c>
      <c r="N1193">
        <v>0</v>
      </c>
      <c r="O1193">
        <v>0</v>
      </c>
      <c r="P1193">
        <v>0</v>
      </c>
      <c r="Q1193">
        <v>0</v>
      </c>
      <c r="R1193" s="1">
        <v>100000000</v>
      </c>
      <c r="S1193">
        <v>0</v>
      </c>
      <c r="T1193">
        <v>0</v>
      </c>
      <c r="U1193">
        <v>0</v>
      </c>
      <c r="V1193">
        <v>0</v>
      </c>
      <c r="W1193" s="1">
        <v>100000000</v>
      </c>
    </row>
    <row r="1194" spans="1:23" x14ac:dyDescent="0.35">
      <c r="A1194">
        <v>45</v>
      </c>
      <c r="B1194" t="s">
        <v>980</v>
      </c>
      <c r="C1194">
        <v>4599</v>
      </c>
      <c r="D1194" t="s">
        <v>1100</v>
      </c>
      <c r="E1194">
        <v>4599017</v>
      </c>
      <c r="F1194" t="s">
        <v>1110</v>
      </c>
      <c r="G1194" t="s">
        <v>165</v>
      </c>
      <c r="H1194" t="s">
        <v>1</v>
      </c>
      <c r="I1194" t="s">
        <v>2</v>
      </c>
      <c r="J1194" t="s">
        <v>3</v>
      </c>
      <c r="K1194" t="s">
        <v>166</v>
      </c>
      <c r="L1194" s="1">
        <v>100000000</v>
      </c>
      <c r="M1194">
        <v>0</v>
      </c>
      <c r="N1194">
        <v>0</v>
      </c>
      <c r="O1194">
        <v>0</v>
      </c>
      <c r="P1194">
        <v>0</v>
      </c>
      <c r="Q1194">
        <v>0</v>
      </c>
      <c r="R1194" s="1">
        <v>100000000</v>
      </c>
      <c r="S1194">
        <v>0</v>
      </c>
      <c r="T1194">
        <v>0</v>
      </c>
      <c r="U1194">
        <v>0</v>
      </c>
      <c r="V1194">
        <v>0</v>
      </c>
      <c r="W1194" s="1">
        <v>100000000</v>
      </c>
    </row>
    <row r="1195" spans="1:23" x14ac:dyDescent="0.35">
      <c r="A1195">
        <v>45</v>
      </c>
      <c r="B1195" t="s">
        <v>980</v>
      </c>
      <c r="C1195">
        <v>4599</v>
      </c>
      <c r="D1195" t="s">
        <v>1100</v>
      </c>
      <c r="E1195">
        <v>4599017</v>
      </c>
      <c r="F1195" t="s">
        <v>1110</v>
      </c>
      <c r="G1195" t="s">
        <v>1111</v>
      </c>
      <c r="H1195">
        <v>1</v>
      </c>
      <c r="I1195" t="s">
        <v>225</v>
      </c>
      <c r="J1195">
        <v>370</v>
      </c>
      <c r="K1195" t="s">
        <v>1112</v>
      </c>
      <c r="L1195" s="1">
        <v>100000000</v>
      </c>
      <c r="M1195">
        <v>0</v>
      </c>
      <c r="N1195">
        <v>0</v>
      </c>
      <c r="O1195">
        <v>0</v>
      </c>
      <c r="P1195">
        <v>0</v>
      </c>
      <c r="Q1195">
        <v>0</v>
      </c>
      <c r="R1195" s="1">
        <v>100000000</v>
      </c>
      <c r="S1195">
        <v>0</v>
      </c>
      <c r="T1195">
        <v>0</v>
      </c>
      <c r="U1195">
        <v>0</v>
      </c>
      <c r="V1195">
        <v>0</v>
      </c>
      <c r="W1195" s="1">
        <v>100000000</v>
      </c>
    </row>
    <row r="1196" spans="1:23" x14ac:dyDescent="0.35">
      <c r="A1196">
        <v>45</v>
      </c>
      <c r="B1196" t="s">
        <v>980</v>
      </c>
      <c r="C1196">
        <v>4599</v>
      </c>
      <c r="D1196" t="s">
        <v>1100</v>
      </c>
      <c r="E1196">
        <v>4599019</v>
      </c>
      <c r="F1196" t="s">
        <v>1113</v>
      </c>
      <c r="G1196">
        <v>2</v>
      </c>
      <c r="H1196" t="s">
        <v>1</v>
      </c>
      <c r="I1196" t="s">
        <v>2</v>
      </c>
      <c r="J1196" t="s">
        <v>3</v>
      </c>
      <c r="K1196" t="s">
        <v>48</v>
      </c>
      <c r="L1196">
        <v>0</v>
      </c>
      <c r="M1196" s="1">
        <v>300000000</v>
      </c>
      <c r="N1196">
        <v>0</v>
      </c>
      <c r="O1196">
        <v>0</v>
      </c>
      <c r="P1196">
        <v>0</v>
      </c>
      <c r="Q1196">
        <v>0</v>
      </c>
      <c r="R1196" s="1">
        <v>300000000</v>
      </c>
      <c r="S1196" s="1">
        <v>300000000</v>
      </c>
      <c r="T1196" s="1">
        <v>299939000</v>
      </c>
      <c r="U1196" s="1">
        <v>119975600</v>
      </c>
      <c r="V1196" s="1">
        <v>119975600</v>
      </c>
      <c r="W1196">
        <v>0</v>
      </c>
    </row>
    <row r="1197" spans="1:23" x14ac:dyDescent="0.35">
      <c r="A1197">
        <v>45</v>
      </c>
      <c r="B1197" t="s">
        <v>980</v>
      </c>
      <c r="C1197">
        <v>4599</v>
      </c>
      <c r="D1197" t="s">
        <v>1100</v>
      </c>
      <c r="E1197">
        <v>4599019</v>
      </c>
      <c r="F1197" t="s">
        <v>1113</v>
      </c>
      <c r="G1197" t="s">
        <v>49</v>
      </c>
      <c r="H1197" t="s">
        <v>1</v>
      </c>
      <c r="I1197" t="s">
        <v>2</v>
      </c>
      <c r="J1197" t="s">
        <v>3</v>
      </c>
      <c r="K1197" t="s">
        <v>50</v>
      </c>
      <c r="L1197">
        <v>0</v>
      </c>
      <c r="M1197" s="1">
        <v>300000000</v>
      </c>
      <c r="N1197">
        <v>0</v>
      </c>
      <c r="O1197">
        <v>0</v>
      </c>
      <c r="P1197">
        <v>0</v>
      </c>
      <c r="Q1197">
        <v>0</v>
      </c>
      <c r="R1197" s="1">
        <v>300000000</v>
      </c>
      <c r="S1197" s="1">
        <v>300000000</v>
      </c>
      <c r="T1197" s="1">
        <v>299939000</v>
      </c>
      <c r="U1197" s="1">
        <v>119975600</v>
      </c>
      <c r="V1197" s="1">
        <v>119975600</v>
      </c>
      <c r="W1197">
        <v>0</v>
      </c>
    </row>
    <row r="1198" spans="1:23" x14ac:dyDescent="0.35">
      <c r="A1198">
        <v>45</v>
      </c>
      <c r="B1198" t="s">
        <v>980</v>
      </c>
      <c r="C1198">
        <v>4599</v>
      </c>
      <c r="D1198" t="s">
        <v>1100</v>
      </c>
      <c r="E1198">
        <v>4599019</v>
      </c>
      <c r="F1198" t="s">
        <v>1113</v>
      </c>
      <c r="G1198" t="s">
        <v>159</v>
      </c>
      <c r="H1198" t="s">
        <v>1</v>
      </c>
      <c r="I1198" t="s">
        <v>2</v>
      </c>
      <c r="J1198" t="s">
        <v>3</v>
      </c>
      <c r="K1198" t="s">
        <v>160</v>
      </c>
      <c r="L1198">
        <v>0</v>
      </c>
      <c r="M1198" s="1">
        <v>300000000</v>
      </c>
      <c r="N1198">
        <v>0</v>
      </c>
      <c r="O1198">
        <v>0</v>
      </c>
      <c r="P1198">
        <v>0</v>
      </c>
      <c r="Q1198">
        <v>0</v>
      </c>
      <c r="R1198" s="1">
        <v>300000000</v>
      </c>
      <c r="S1198" s="1">
        <v>300000000</v>
      </c>
      <c r="T1198" s="1">
        <v>299939000</v>
      </c>
      <c r="U1198" s="1">
        <v>119975600</v>
      </c>
      <c r="V1198" s="1">
        <v>119975600</v>
      </c>
      <c r="W1198">
        <v>0</v>
      </c>
    </row>
    <row r="1199" spans="1:23" x14ac:dyDescent="0.35">
      <c r="A1199">
        <v>45</v>
      </c>
      <c r="B1199" t="s">
        <v>980</v>
      </c>
      <c r="C1199">
        <v>4599</v>
      </c>
      <c r="D1199" t="s">
        <v>1100</v>
      </c>
      <c r="E1199">
        <v>4599019</v>
      </c>
      <c r="F1199" t="s">
        <v>1113</v>
      </c>
      <c r="G1199" t="s">
        <v>161</v>
      </c>
      <c r="H1199" t="s">
        <v>1</v>
      </c>
      <c r="I1199" t="s">
        <v>2</v>
      </c>
      <c r="J1199" t="s">
        <v>3</v>
      </c>
      <c r="K1199" t="s">
        <v>162</v>
      </c>
      <c r="L1199">
        <v>0</v>
      </c>
      <c r="M1199" s="1">
        <v>300000000</v>
      </c>
      <c r="N1199">
        <v>0</v>
      </c>
      <c r="O1199">
        <v>0</v>
      </c>
      <c r="P1199">
        <v>0</v>
      </c>
      <c r="Q1199">
        <v>0</v>
      </c>
      <c r="R1199" s="1">
        <v>300000000</v>
      </c>
      <c r="S1199" s="1">
        <v>300000000</v>
      </c>
      <c r="T1199" s="1">
        <v>299939000</v>
      </c>
      <c r="U1199" s="1">
        <v>119975600</v>
      </c>
      <c r="V1199" s="1">
        <v>119975600</v>
      </c>
      <c r="W1199">
        <v>0</v>
      </c>
    </row>
    <row r="1200" spans="1:23" x14ac:dyDescent="0.35">
      <c r="A1200">
        <v>45</v>
      </c>
      <c r="B1200" t="s">
        <v>980</v>
      </c>
      <c r="C1200">
        <v>4599</v>
      </c>
      <c r="D1200" t="s">
        <v>1100</v>
      </c>
      <c r="E1200">
        <v>4599019</v>
      </c>
      <c r="F1200" t="s">
        <v>1113</v>
      </c>
      <c r="G1200" t="s">
        <v>163</v>
      </c>
      <c r="H1200" t="s">
        <v>1</v>
      </c>
      <c r="I1200" t="s">
        <v>2</v>
      </c>
      <c r="J1200" t="s">
        <v>3</v>
      </c>
      <c r="K1200" t="s">
        <v>164</v>
      </c>
      <c r="L1200">
        <v>0</v>
      </c>
      <c r="M1200" s="1">
        <v>300000000</v>
      </c>
      <c r="N1200">
        <v>0</v>
      </c>
      <c r="O1200">
        <v>0</v>
      </c>
      <c r="P1200">
        <v>0</v>
      </c>
      <c r="Q1200">
        <v>0</v>
      </c>
      <c r="R1200" s="1">
        <v>300000000</v>
      </c>
      <c r="S1200" s="1">
        <v>300000000</v>
      </c>
      <c r="T1200" s="1">
        <v>299939000</v>
      </c>
      <c r="U1200" s="1">
        <v>119975600</v>
      </c>
      <c r="V1200" s="1">
        <v>119975600</v>
      </c>
      <c r="W1200">
        <v>0</v>
      </c>
    </row>
    <row r="1201" spans="1:23" x14ac:dyDescent="0.35">
      <c r="A1201">
        <v>45</v>
      </c>
      <c r="B1201" t="s">
        <v>980</v>
      </c>
      <c r="C1201">
        <v>4599</v>
      </c>
      <c r="D1201" t="s">
        <v>1100</v>
      </c>
      <c r="E1201">
        <v>4599019</v>
      </c>
      <c r="F1201" t="s">
        <v>1113</v>
      </c>
      <c r="G1201" t="s">
        <v>165</v>
      </c>
      <c r="H1201" t="s">
        <v>1</v>
      </c>
      <c r="I1201" t="s">
        <v>2</v>
      </c>
      <c r="J1201" t="s">
        <v>3</v>
      </c>
      <c r="K1201" t="s">
        <v>166</v>
      </c>
      <c r="L1201">
        <v>0</v>
      </c>
      <c r="M1201" s="1">
        <v>300000000</v>
      </c>
      <c r="N1201">
        <v>0</v>
      </c>
      <c r="O1201">
        <v>0</v>
      </c>
      <c r="P1201">
        <v>0</v>
      </c>
      <c r="Q1201">
        <v>0</v>
      </c>
      <c r="R1201" s="1">
        <v>300000000</v>
      </c>
      <c r="S1201" s="1">
        <v>300000000</v>
      </c>
      <c r="T1201" s="1">
        <v>299939000</v>
      </c>
      <c r="U1201" s="1">
        <v>119975600</v>
      </c>
      <c r="V1201" s="1">
        <v>119975600</v>
      </c>
      <c r="W1201">
        <v>0</v>
      </c>
    </row>
    <row r="1202" spans="1:23" x14ac:dyDescent="0.35">
      <c r="A1202">
        <v>45</v>
      </c>
      <c r="B1202" t="s">
        <v>980</v>
      </c>
      <c r="C1202">
        <v>4599</v>
      </c>
      <c r="D1202" t="s">
        <v>1100</v>
      </c>
      <c r="E1202">
        <v>4599019</v>
      </c>
      <c r="F1202" t="s">
        <v>1113</v>
      </c>
      <c r="G1202" t="s">
        <v>1114</v>
      </c>
      <c r="H1202">
        <v>342</v>
      </c>
      <c r="I1202" t="s">
        <v>239</v>
      </c>
      <c r="J1202">
        <v>579</v>
      </c>
      <c r="K1202" t="s">
        <v>1115</v>
      </c>
      <c r="L1202">
        <v>0</v>
      </c>
      <c r="M1202" s="1">
        <v>300000000</v>
      </c>
      <c r="N1202">
        <v>0</v>
      </c>
      <c r="O1202">
        <v>0</v>
      </c>
      <c r="P1202">
        <v>0</v>
      </c>
      <c r="Q1202">
        <v>0</v>
      </c>
      <c r="R1202" s="1">
        <v>300000000</v>
      </c>
      <c r="S1202" s="1">
        <v>300000000</v>
      </c>
      <c r="T1202" s="1">
        <v>299939000</v>
      </c>
      <c r="U1202" s="1">
        <v>119975600</v>
      </c>
      <c r="V1202" s="1">
        <v>119975600</v>
      </c>
      <c r="W1202">
        <v>0</v>
      </c>
    </row>
    <row r="1203" spans="1:23" x14ac:dyDescent="0.35">
      <c r="A1203">
        <v>45</v>
      </c>
      <c r="B1203" t="s">
        <v>980</v>
      </c>
      <c r="C1203">
        <v>4599</v>
      </c>
      <c r="D1203" t="s">
        <v>1100</v>
      </c>
      <c r="E1203">
        <v>4599023</v>
      </c>
      <c r="F1203" t="s">
        <v>1116</v>
      </c>
      <c r="G1203">
        <v>2</v>
      </c>
      <c r="H1203" t="s">
        <v>1</v>
      </c>
      <c r="I1203" t="s">
        <v>2</v>
      </c>
      <c r="J1203" t="s">
        <v>3</v>
      </c>
      <c r="K1203" t="s">
        <v>48</v>
      </c>
      <c r="L1203" s="1">
        <v>300000000</v>
      </c>
      <c r="M1203" s="1">
        <v>267698972.86000001</v>
      </c>
      <c r="N1203">
        <v>0</v>
      </c>
      <c r="O1203" s="1">
        <v>99999999.340000004</v>
      </c>
      <c r="P1203" s="1">
        <v>200000000</v>
      </c>
      <c r="Q1203">
        <v>0</v>
      </c>
      <c r="R1203" s="1">
        <v>467698972.19999999</v>
      </c>
      <c r="S1203" s="1">
        <v>267698972.86000001</v>
      </c>
      <c r="T1203">
        <v>0</v>
      </c>
      <c r="U1203">
        <v>0</v>
      </c>
      <c r="V1203">
        <v>0</v>
      </c>
      <c r="W1203" s="1">
        <v>199999999.34</v>
      </c>
    </row>
    <row r="1204" spans="1:23" x14ac:dyDescent="0.35">
      <c r="A1204">
        <v>45</v>
      </c>
      <c r="B1204" t="s">
        <v>980</v>
      </c>
      <c r="C1204">
        <v>4599</v>
      </c>
      <c r="D1204" t="s">
        <v>1100</v>
      </c>
      <c r="E1204">
        <v>4599023</v>
      </c>
      <c r="F1204" t="s">
        <v>1116</v>
      </c>
      <c r="G1204" t="s">
        <v>49</v>
      </c>
      <c r="H1204" t="s">
        <v>1</v>
      </c>
      <c r="I1204" t="s">
        <v>2</v>
      </c>
      <c r="J1204" t="s">
        <v>3</v>
      </c>
      <c r="K1204" t="s">
        <v>50</v>
      </c>
      <c r="L1204" s="1">
        <v>300000000</v>
      </c>
      <c r="M1204" s="1">
        <v>267698972.86000001</v>
      </c>
      <c r="N1204">
        <v>0</v>
      </c>
      <c r="O1204" s="1">
        <v>99999999.340000004</v>
      </c>
      <c r="P1204" s="1">
        <v>200000000</v>
      </c>
      <c r="Q1204">
        <v>0</v>
      </c>
      <c r="R1204" s="1">
        <v>467698972.19999999</v>
      </c>
      <c r="S1204" s="1">
        <v>267698972.86000001</v>
      </c>
      <c r="T1204">
        <v>0</v>
      </c>
      <c r="U1204">
        <v>0</v>
      </c>
      <c r="V1204">
        <v>0</v>
      </c>
      <c r="W1204" s="1">
        <v>199999999.34</v>
      </c>
    </row>
    <row r="1205" spans="1:23" x14ac:dyDescent="0.35">
      <c r="A1205">
        <v>45</v>
      </c>
      <c r="B1205" t="s">
        <v>980</v>
      </c>
      <c r="C1205">
        <v>4599</v>
      </c>
      <c r="D1205" t="s">
        <v>1100</v>
      </c>
      <c r="E1205">
        <v>4599023</v>
      </c>
      <c r="F1205" t="s">
        <v>1116</v>
      </c>
      <c r="G1205" t="s">
        <v>159</v>
      </c>
      <c r="H1205" t="s">
        <v>1</v>
      </c>
      <c r="I1205" t="s">
        <v>2</v>
      </c>
      <c r="J1205" t="s">
        <v>3</v>
      </c>
      <c r="K1205" t="s">
        <v>160</v>
      </c>
      <c r="L1205" s="1">
        <v>300000000</v>
      </c>
      <c r="M1205" s="1">
        <v>267698972.86000001</v>
      </c>
      <c r="N1205">
        <v>0</v>
      </c>
      <c r="O1205" s="1">
        <v>99999999.340000004</v>
      </c>
      <c r="P1205" s="1">
        <v>200000000</v>
      </c>
      <c r="Q1205">
        <v>0</v>
      </c>
      <c r="R1205" s="1">
        <v>467698972.19999999</v>
      </c>
      <c r="S1205" s="1">
        <v>267698972.86000001</v>
      </c>
      <c r="T1205">
        <v>0</v>
      </c>
      <c r="U1205">
        <v>0</v>
      </c>
      <c r="V1205">
        <v>0</v>
      </c>
      <c r="W1205" s="1">
        <v>199999999.34</v>
      </c>
    </row>
    <row r="1206" spans="1:23" x14ac:dyDescent="0.35">
      <c r="A1206">
        <v>45</v>
      </c>
      <c r="B1206" t="s">
        <v>980</v>
      </c>
      <c r="C1206">
        <v>4599</v>
      </c>
      <c r="D1206" t="s">
        <v>1100</v>
      </c>
      <c r="E1206">
        <v>4599023</v>
      </c>
      <c r="F1206" t="s">
        <v>1116</v>
      </c>
      <c r="G1206" t="s">
        <v>161</v>
      </c>
      <c r="H1206" t="s">
        <v>1</v>
      </c>
      <c r="I1206" t="s">
        <v>2</v>
      </c>
      <c r="J1206" t="s">
        <v>3</v>
      </c>
      <c r="K1206" t="s">
        <v>162</v>
      </c>
      <c r="L1206" s="1">
        <v>300000000</v>
      </c>
      <c r="M1206" s="1">
        <v>267698972.86000001</v>
      </c>
      <c r="N1206">
        <v>0</v>
      </c>
      <c r="O1206" s="1">
        <v>99999999.340000004</v>
      </c>
      <c r="P1206" s="1">
        <v>200000000</v>
      </c>
      <c r="Q1206">
        <v>0</v>
      </c>
      <c r="R1206" s="1">
        <v>467698972.19999999</v>
      </c>
      <c r="S1206" s="1">
        <v>267698972.86000001</v>
      </c>
      <c r="T1206">
        <v>0</v>
      </c>
      <c r="U1206">
        <v>0</v>
      </c>
      <c r="V1206">
        <v>0</v>
      </c>
      <c r="W1206" s="1">
        <v>199999999.34</v>
      </c>
    </row>
    <row r="1207" spans="1:23" x14ac:dyDescent="0.35">
      <c r="A1207">
        <v>45</v>
      </c>
      <c r="B1207" t="s">
        <v>980</v>
      </c>
      <c r="C1207">
        <v>4599</v>
      </c>
      <c r="D1207" t="s">
        <v>1100</v>
      </c>
      <c r="E1207">
        <v>4599023</v>
      </c>
      <c r="F1207" t="s">
        <v>1116</v>
      </c>
      <c r="G1207" t="s">
        <v>163</v>
      </c>
      <c r="H1207" t="s">
        <v>1</v>
      </c>
      <c r="I1207" t="s">
        <v>2</v>
      </c>
      <c r="J1207" t="s">
        <v>3</v>
      </c>
      <c r="K1207" t="s">
        <v>164</v>
      </c>
      <c r="L1207" s="1">
        <v>300000000</v>
      </c>
      <c r="M1207" s="1">
        <v>267698972.86000001</v>
      </c>
      <c r="N1207">
        <v>0</v>
      </c>
      <c r="O1207" s="1">
        <v>99999999.340000004</v>
      </c>
      <c r="P1207" s="1">
        <v>200000000</v>
      </c>
      <c r="Q1207">
        <v>0</v>
      </c>
      <c r="R1207" s="1">
        <v>467698972.19999999</v>
      </c>
      <c r="S1207" s="1">
        <v>267698972.86000001</v>
      </c>
      <c r="T1207">
        <v>0</v>
      </c>
      <c r="U1207">
        <v>0</v>
      </c>
      <c r="V1207">
        <v>0</v>
      </c>
      <c r="W1207" s="1">
        <v>199999999.34</v>
      </c>
    </row>
    <row r="1208" spans="1:23" x14ac:dyDescent="0.35">
      <c r="A1208">
        <v>45</v>
      </c>
      <c r="B1208" t="s">
        <v>980</v>
      </c>
      <c r="C1208">
        <v>4599</v>
      </c>
      <c r="D1208" t="s">
        <v>1100</v>
      </c>
      <c r="E1208">
        <v>4599023</v>
      </c>
      <c r="F1208" t="s">
        <v>1116</v>
      </c>
      <c r="G1208" t="s">
        <v>165</v>
      </c>
      <c r="H1208" t="s">
        <v>1</v>
      </c>
      <c r="I1208" t="s">
        <v>2</v>
      </c>
      <c r="J1208" t="s">
        <v>3</v>
      </c>
      <c r="K1208" t="s">
        <v>166</v>
      </c>
      <c r="L1208" s="1">
        <v>300000000</v>
      </c>
      <c r="M1208" s="1">
        <v>267698972.86000001</v>
      </c>
      <c r="N1208">
        <v>0</v>
      </c>
      <c r="O1208" s="1">
        <v>99999999.340000004</v>
      </c>
      <c r="P1208" s="1">
        <v>200000000</v>
      </c>
      <c r="Q1208">
        <v>0</v>
      </c>
      <c r="R1208" s="1">
        <v>467698972.19999999</v>
      </c>
      <c r="S1208" s="1">
        <v>267698972.86000001</v>
      </c>
      <c r="T1208">
        <v>0</v>
      </c>
      <c r="U1208">
        <v>0</v>
      </c>
      <c r="V1208">
        <v>0</v>
      </c>
      <c r="W1208" s="1">
        <v>199999999.34</v>
      </c>
    </row>
    <row r="1209" spans="1:23" x14ac:dyDescent="0.35">
      <c r="A1209">
        <v>45</v>
      </c>
      <c r="B1209" t="s">
        <v>980</v>
      </c>
      <c r="C1209">
        <v>4599</v>
      </c>
      <c r="D1209" t="s">
        <v>1100</v>
      </c>
      <c r="E1209">
        <v>4599023</v>
      </c>
      <c r="F1209" t="s">
        <v>1116</v>
      </c>
      <c r="G1209" t="s">
        <v>1117</v>
      </c>
      <c r="H1209">
        <v>1</v>
      </c>
      <c r="I1209" t="s">
        <v>225</v>
      </c>
      <c r="J1209">
        <v>371</v>
      </c>
      <c r="K1209" t="s">
        <v>1118</v>
      </c>
      <c r="L1209" s="1">
        <v>100000000</v>
      </c>
      <c r="M1209">
        <v>0</v>
      </c>
      <c r="N1209">
        <v>0</v>
      </c>
      <c r="O1209" s="1">
        <v>18632633</v>
      </c>
      <c r="P1209">
        <v>0</v>
      </c>
      <c r="Q1209">
        <v>0</v>
      </c>
      <c r="R1209" s="1">
        <v>118632633</v>
      </c>
      <c r="S1209">
        <v>0</v>
      </c>
      <c r="T1209">
        <v>0</v>
      </c>
      <c r="U1209">
        <v>0</v>
      </c>
      <c r="V1209">
        <v>0</v>
      </c>
      <c r="W1209" s="1">
        <v>118632633</v>
      </c>
    </row>
    <row r="1210" spans="1:23" x14ac:dyDescent="0.35">
      <c r="A1210">
        <v>45</v>
      </c>
      <c r="B1210" t="s">
        <v>980</v>
      </c>
      <c r="C1210">
        <v>4599</v>
      </c>
      <c r="D1210" t="s">
        <v>1100</v>
      </c>
      <c r="E1210">
        <v>4599023</v>
      </c>
      <c r="F1210" t="s">
        <v>1116</v>
      </c>
      <c r="G1210" t="s">
        <v>1119</v>
      </c>
      <c r="H1210">
        <v>32</v>
      </c>
      <c r="I1210" t="s">
        <v>62</v>
      </c>
      <c r="J1210">
        <v>613</v>
      </c>
      <c r="K1210" t="s">
        <v>1118</v>
      </c>
      <c r="L1210">
        <v>0</v>
      </c>
      <c r="M1210">
        <v>0</v>
      </c>
      <c r="N1210">
        <v>0</v>
      </c>
      <c r="O1210" s="1">
        <v>81367366.340000004</v>
      </c>
      <c r="P1210">
        <v>0</v>
      </c>
      <c r="Q1210">
        <v>0</v>
      </c>
      <c r="R1210" s="1">
        <v>81367366.340000004</v>
      </c>
      <c r="S1210">
        <v>0</v>
      </c>
      <c r="T1210">
        <v>0</v>
      </c>
      <c r="U1210">
        <v>0</v>
      </c>
      <c r="V1210">
        <v>0</v>
      </c>
      <c r="W1210" s="1">
        <v>81367366.340000004</v>
      </c>
    </row>
    <row r="1211" spans="1:23" x14ac:dyDescent="0.35">
      <c r="A1211">
        <v>45</v>
      </c>
      <c r="B1211" t="s">
        <v>980</v>
      </c>
      <c r="C1211">
        <v>4599</v>
      </c>
      <c r="D1211" t="s">
        <v>1100</v>
      </c>
      <c r="E1211">
        <v>4599023</v>
      </c>
      <c r="F1211" t="s">
        <v>1116</v>
      </c>
      <c r="G1211" t="s">
        <v>1120</v>
      </c>
      <c r="H1211">
        <v>1</v>
      </c>
      <c r="I1211" t="s">
        <v>225</v>
      </c>
      <c r="J1211">
        <v>372</v>
      </c>
      <c r="K1211" t="s">
        <v>1121</v>
      </c>
      <c r="L1211" s="1">
        <v>200000000</v>
      </c>
      <c r="M1211">
        <v>0</v>
      </c>
      <c r="N1211">
        <v>0</v>
      </c>
      <c r="O1211">
        <v>0</v>
      </c>
      <c r="P1211" s="1">
        <v>200000000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</row>
    <row r="1212" spans="1:23" x14ac:dyDescent="0.35">
      <c r="A1212">
        <v>45</v>
      </c>
      <c r="B1212" t="s">
        <v>980</v>
      </c>
      <c r="C1212">
        <v>4599</v>
      </c>
      <c r="D1212" t="s">
        <v>1100</v>
      </c>
      <c r="E1212">
        <v>4599023</v>
      </c>
      <c r="F1212" t="s">
        <v>1116</v>
      </c>
      <c r="G1212" t="s">
        <v>1122</v>
      </c>
      <c r="H1212">
        <v>503</v>
      </c>
      <c r="I1212" t="s">
        <v>805</v>
      </c>
      <c r="J1212">
        <v>560</v>
      </c>
      <c r="K1212" t="s">
        <v>1118</v>
      </c>
      <c r="L1212">
        <v>0</v>
      </c>
      <c r="M1212" s="1">
        <v>267698972.86000001</v>
      </c>
      <c r="N1212">
        <v>0</v>
      </c>
      <c r="O1212">
        <v>0</v>
      </c>
      <c r="P1212">
        <v>0</v>
      </c>
      <c r="Q1212">
        <v>0</v>
      </c>
      <c r="R1212" s="1">
        <v>267698972.86000001</v>
      </c>
      <c r="S1212" s="1">
        <v>267698972.86000001</v>
      </c>
      <c r="T1212">
        <v>0</v>
      </c>
      <c r="U1212">
        <v>0</v>
      </c>
      <c r="V1212">
        <v>0</v>
      </c>
      <c r="W1212">
        <v>0</v>
      </c>
    </row>
    <row r="1213" spans="1:23" x14ac:dyDescent="0.35">
      <c r="A1213">
        <v>45</v>
      </c>
      <c r="B1213" t="s">
        <v>980</v>
      </c>
      <c r="C1213">
        <v>4599</v>
      </c>
      <c r="D1213" t="s">
        <v>1100</v>
      </c>
      <c r="E1213">
        <v>4599025</v>
      </c>
      <c r="F1213" t="s">
        <v>1123</v>
      </c>
      <c r="G1213">
        <v>2</v>
      </c>
      <c r="H1213" t="s">
        <v>1</v>
      </c>
      <c r="I1213" t="s">
        <v>2</v>
      </c>
      <c r="J1213" t="s">
        <v>3</v>
      </c>
      <c r="K1213" t="s">
        <v>48</v>
      </c>
      <c r="L1213" s="1">
        <v>571448419.79999995</v>
      </c>
      <c r="M1213" s="1">
        <v>944656514.02999997</v>
      </c>
      <c r="N1213">
        <v>0</v>
      </c>
      <c r="O1213" s="1">
        <v>100000000</v>
      </c>
      <c r="P1213">
        <v>0</v>
      </c>
      <c r="Q1213">
        <v>0</v>
      </c>
      <c r="R1213" s="1">
        <v>1616104933.8299999</v>
      </c>
      <c r="S1213">
        <v>0</v>
      </c>
      <c r="T1213">
        <v>0</v>
      </c>
      <c r="U1213">
        <v>0</v>
      </c>
      <c r="V1213">
        <v>0</v>
      </c>
      <c r="W1213" s="1">
        <v>1616104933.8299999</v>
      </c>
    </row>
    <row r="1214" spans="1:23" x14ac:dyDescent="0.35">
      <c r="A1214">
        <v>45</v>
      </c>
      <c r="B1214" t="s">
        <v>980</v>
      </c>
      <c r="C1214">
        <v>4599</v>
      </c>
      <c r="D1214" t="s">
        <v>1100</v>
      </c>
      <c r="E1214">
        <v>4599025</v>
      </c>
      <c r="F1214" t="s">
        <v>1123</v>
      </c>
      <c r="G1214" t="s">
        <v>49</v>
      </c>
      <c r="H1214" t="s">
        <v>1</v>
      </c>
      <c r="I1214" t="s">
        <v>2</v>
      </c>
      <c r="J1214" t="s">
        <v>3</v>
      </c>
      <c r="K1214" t="s">
        <v>50</v>
      </c>
      <c r="L1214" s="1">
        <v>571448419.79999995</v>
      </c>
      <c r="M1214" s="1">
        <v>944656514.02999997</v>
      </c>
      <c r="N1214">
        <v>0</v>
      </c>
      <c r="O1214" s="1">
        <v>100000000</v>
      </c>
      <c r="P1214">
        <v>0</v>
      </c>
      <c r="Q1214">
        <v>0</v>
      </c>
      <c r="R1214" s="1">
        <v>1616104933.8299999</v>
      </c>
      <c r="S1214">
        <v>0</v>
      </c>
      <c r="T1214">
        <v>0</v>
      </c>
      <c r="U1214">
        <v>0</v>
      </c>
      <c r="V1214">
        <v>0</v>
      </c>
      <c r="W1214" s="1">
        <v>1616104933.8299999</v>
      </c>
    </row>
    <row r="1215" spans="1:23" x14ac:dyDescent="0.35">
      <c r="A1215">
        <v>45</v>
      </c>
      <c r="B1215" t="s">
        <v>980</v>
      </c>
      <c r="C1215">
        <v>4599</v>
      </c>
      <c r="D1215" t="s">
        <v>1100</v>
      </c>
      <c r="E1215">
        <v>4599025</v>
      </c>
      <c r="F1215" t="s">
        <v>1123</v>
      </c>
      <c r="G1215" t="s">
        <v>159</v>
      </c>
      <c r="H1215" t="s">
        <v>1</v>
      </c>
      <c r="I1215" t="s">
        <v>2</v>
      </c>
      <c r="J1215" t="s">
        <v>3</v>
      </c>
      <c r="K1215" t="s">
        <v>160</v>
      </c>
      <c r="L1215" s="1">
        <v>571448419.79999995</v>
      </c>
      <c r="M1215" s="1">
        <v>944656514.02999997</v>
      </c>
      <c r="N1215">
        <v>0</v>
      </c>
      <c r="O1215" s="1">
        <v>100000000</v>
      </c>
      <c r="P1215">
        <v>0</v>
      </c>
      <c r="Q1215">
        <v>0</v>
      </c>
      <c r="R1215" s="1">
        <v>1616104933.8299999</v>
      </c>
      <c r="S1215">
        <v>0</v>
      </c>
      <c r="T1215">
        <v>0</v>
      </c>
      <c r="U1215">
        <v>0</v>
      </c>
      <c r="V1215">
        <v>0</v>
      </c>
      <c r="W1215" s="1">
        <v>1616104933.8299999</v>
      </c>
    </row>
    <row r="1216" spans="1:23" x14ac:dyDescent="0.35">
      <c r="A1216">
        <v>45</v>
      </c>
      <c r="B1216" t="s">
        <v>980</v>
      </c>
      <c r="C1216">
        <v>4599</v>
      </c>
      <c r="D1216" t="s">
        <v>1100</v>
      </c>
      <c r="E1216">
        <v>4599025</v>
      </c>
      <c r="F1216" t="s">
        <v>1123</v>
      </c>
      <c r="G1216" t="s">
        <v>161</v>
      </c>
      <c r="H1216" t="s">
        <v>1</v>
      </c>
      <c r="I1216" t="s">
        <v>2</v>
      </c>
      <c r="J1216" t="s">
        <v>3</v>
      </c>
      <c r="K1216" t="s">
        <v>162</v>
      </c>
      <c r="L1216" s="1">
        <v>571448419.79999995</v>
      </c>
      <c r="M1216" s="1">
        <v>944656514.02999997</v>
      </c>
      <c r="N1216">
        <v>0</v>
      </c>
      <c r="O1216" s="1">
        <v>100000000</v>
      </c>
      <c r="P1216">
        <v>0</v>
      </c>
      <c r="Q1216">
        <v>0</v>
      </c>
      <c r="R1216" s="1">
        <v>1616104933.8299999</v>
      </c>
      <c r="S1216">
        <v>0</v>
      </c>
      <c r="T1216">
        <v>0</v>
      </c>
      <c r="U1216">
        <v>0</v>
      </c>
      <c r="V1216">
        <v>0</v>
      </c>
      <c r="W1216" s="1">
        <v>1616104933.8299999</v>
      </c>
    </row>
    <row r="1217" spans="1:23" x14ac:dyDescent="0.35">
      <c r="A1217">
        <v>45</v>
      </c>
      <c r="B1217" t="s">
        <v>980</v>
      </c>
      <c r="C1217">
        <v>4599</v>
      </c>
      <c r="D1217" t="s">
        <v>1100</v>
      </c>
      <c r="E1217">
        <v>4599025</v>
      </c>
      <c r="F1217" t="s">
        <v>1123</v>
      </c>
      <c r="G1217" t="s">
        <v>163</v>
      </c>
      <c r="H1217" t="s">
        <v>1</v>
      </c>
      <c r="I1217" t="s">
        <v>2</v>
      </c>
      <c r="J1217" t="s">
        <v>3</v>
      </c>
      <c r="K1217" t="s">
        <v>164</v>
      </c>
      <c r="L1217" s="1">
        <v>571448419.79999995</v>
      </c>
      <c r="M1217" s="1">
        <v>944656514.02999997</v>
      </c>
      <c r="N1217">
        <v>0</v>
      </c>
      <c r="O1217" s="1">
        <v>100000000</v>
      </c>
      <c r="P1217">
        <v>0</v>
      </c>
      <c r="Q1217">
        <v>0</v>
      </c>
      <c r="R1217" s="1">
        <v>1616104933.8299999</v>
      </c>
      <c r="S1217">
        <v>0</v>
      </c>
      <c r="T1217">
        <v>0</v>
      </c>
      <c r="U1217">
        <v>0</v>
      </c>
      <c r="V1217">
        <v>0</v>
      </c>
      <c r="W1217" s="1">
        <v>1616104933.8299999</v>
      </c>
    </row>
    <row r="1218" spans="1:23" x14ac:dyDescent="0.35">
      <c r="A1218">
        <v>45</v>
      </c>
      <c r="B1218" t="s">
        <v>980</v>
      </c>
      <c r="C1218">
        <v>4599</v>
      </c>
      <c r="D1218" t="s">
        <v>1100</v>
      </c>
      <c r="E1218">
        <v>4599025</v>
      </c>
      <c r="F1218" t="s">
        <v>1123</v>
      </c>
      <c r="G1218" t="s">
        <v>165</v>
      </c>
      <c r="H1218" t="s">
        <v>1</v>
      </c>
      <c r="I1218" t="s">
        <v>2</v>
      </c>
      <c r="J1218" t="s">
        <v>3</v>
      </c>
      <c r="K1218" t="s">
        <v>166</v>
      </c>
      <c r="L1218" s="1">
        <v>571448419.79999995</v>
      </c>
      <c r="M1218" s="1">
        <v>944656514.02999997</v>
      </c>
      <c r="N1218">
        <v>0</v>
      </c>
      <c r="O1218" s="1">
        <v>100000000</v>
      </c>
      <c r="P1218">
        <v>0</v>
      </c>
      <c r="Q1218">
        <v>0</v>
      </c>
      <c r="R1218" s="1">
        <v>1616104933.8299999</v>
      </c>
      <c r="S1218">
        <v>0</v>
      </c>
      <c r="T1218">
        <v>0</v>
      </c>
      <c r="U1218">
        <v>0</v>
      </c>
      <c r="V1218">
        <v>0</v>
      </c>
      <c r="W1218" s="1">
        <v>1616104933.8299999</v>
      </c>
    </row>
    <row r="1219" spans="1:23" x14ac:dyDescent="0.35">
      <c r="A1219">
        <v>45</v>
      </c>
      <c r="B1219" t="s">
        <v>980</v>
      </c>
      <c r="C1219">
        <v>4599</v>
      </c>
      <c r="D1219" t="s">
        <v>1100</v>
      </c>
      <c r="E1219">
        <v>4599025</v>
      </c>
      <c r="F1219" t="s">
        <v>1123</v>
      </c>
      <c r="G1219" t="s">
        <v>1124</v>
      </c>
      <c r="H1219">
        <v>1</v>
      </c>
      <c r="I1219" t="s">
        <v>225</v>
      </c>
      <c r="J1219">
        <v>373</v>
      </c>
      <c r="K1219" t="s">
        <v>1125</v>
      </c>
      <c r="L1219" s="1">
        <v>170000000</v>
      </c>
      <c r="M1219">
        <v>0</v>
      </c>
      <c r="N1219">
        <v>0</v>
      </c>
      <c r="O1219">
        <v>0</v>
      </c>
      <c r="P1219">
        <v>0</v>
      </c>
      <c r="Q1219">
        <v>0</v>
      </c>
      <c r="R1219" s="1">
        <v>170000000</v>
      </c>
      <c r="S1219">
        <v>0</v>
      </c>
      <c r="T1219">
        <v>0</v>
      </c>
      <c r="U1219">
        <v>0</v>
      </c>
      <c r="V1219">
        <v>0</v>
      </c>
      <c r="W1219" s="1">
        <v>170000000</v>
      </c>
    </row>
    <row r="1220" spans="1:23" x14ac:dyDescent="0.35">
      <c r="A1220">
        <v>45</v>
      </c>
      <c r="B1220" t="s">
        <v>980</v>
      </c>
      <c r="C1220">
        <v>4599</v>
      </c>
      <c r="D1220" t="s">
        <v>1100</v>
      </c>
      <c r="E1220">
        <v>4599025</v>
      </c>
      <c r="F1220" t="s">
        <v>1123</v>
      </c>
      <c r="G1220" t="s">
        <v>1126</v>
      </c>
      <c r="H1220">
        <v>32</v>
      </c>
      <c r="I1220" t="s">
        <v>62</v>
      </c>
      <c r="J1220">
        <v>614</v>
      </c>
      <c r="K1220" t="s">
        <v>1125</v>
      </c>
      <c r="L1220">
        <v>0</v>
      </c>
      <c r="M1220">
        <v>0</v>
      </c>
      <c r="N1220">
        <v>0</v>
      </c>
      <c r="O1220" s="1">
        <v>71000000</v>
      </c>
      <c r="P1220">
        <v>0</v>
      </c>
      <c r="Q1220">
        <v>0</v>
      </c>
      <c r="R1220" s="1">
        <v>71000000</v>
      </c>
      <c r="S1220">
        <v>0</v>
      </c>
      <c r="T1220">
        <v>0</v>
      </c>
      <c r="U1220">
        <v>0</v>
      </c>
      <c r="V1220">
        <v>0</v>
      </c>
      <c r="W1220" s="1">
        <v>71000000</v>
      </c>
    </row>
    <row r="1221" spans="1:23" x14ac:dyDescent="0.35">
      <c r="A1221">
        <v>45</v>
      </c>
      <c r="B1221" t="s">
        <v>980</v>
      </c>
      <c r="C1221">
        <v>4599</v>
      </c>
      <c r="D1221" t="s">
        <v>1100</v>
      </c>
      <c r="E1221">
        <v>4599025</v>
      </c>
      <c r="F1221" t="s">
        <v>1123</v>
      </c>
      <c r="G1221" t="s">
        <v>1127</v>
      </c>
      <c r="H1221">
        <v>1</v>
      </c>
      <c r="I1221" t="s">
        <v>225</v>
      </c>
      <c r="J1221">
        <v>374</v>
      </c>
      <c r="K1221" t="s">
        <v>1128</v>
      </c>
      <c r="L1221" s="1">
        <v>350000000</v>
      </c>
      <c r="M1221">
        <v>0</v>
      </c>
      <c r="N1221">
        <v>0</v>
      </c>
      <c r="O1221">
        <v>0</v>
      </c>
      <c r="P1221">
        <v>0</v>
      </c>
      <c r="Q1221">
        <v>0</v>
      </c>
      <c r="R1221" s="1">
        <v>350000000</v>
      </c>
      <c r="S1221">
        <v>0</v>
      </c>
      <c r="T1221">
        <v>0</v>
      </c>
      <c r="U1221">
        <v>0</v>
      </c>
      <c r="V1221">
        <v>0</v>
      </c>
      <c r="W1221" s="1">
        <v>350000000</v>
      </c>
    </row>
    <row r="1222" spans="1:23" x14ac:dyDescent="0.35">
      <c r="A1222">
        <v>45</v>
      </c>
      <c r="B1222" t="s">
        <v>980</v>
      </c>
      <c r="C1222">
        <v>4599</v>
      </c>
      <c r="D1222" t="s">
        <v>1100</v>
      </c>
      <c r="E1222">
        <v>4599025</v>
      </c>
      <c r="F1222" t="s">
        <v>1123</v>
      </c>
      <c r="G1222" t="s">
        <v>1129</v>
      </c>
      <c r="H1222">
        <v>16</v>
      </c>
      <c r="I1222" t="s">
        <v>1130</v>
      </c>
      <c r="J1222">
        <v>375</v>
      </c>
      <c r="K1222" t="s">
        <v>1131</v>
      </c>
      <c r="L1222" s="1">
        <v>51448419.799999997</v>
      </c>
      <c r="M1222">
        <v>0</v>
      </c>
      <c r="N1222">
        <v>0</v>
      </c>
      <c r="O1222">
        <v>0</v>
      </c>
      <c r="P1222">
        <v>0</v>
      </c>
      <c r="Q1222">
        <v>0</v>
      </c>
      <c r="R1222" s="1">
        <v>51448419.799999997</v>
      </c>
      <c r="S1222">
        <v>0</v>
      </c>
      <c r="T1222">
        <v>0</v>
      </c>
      <c r="U1222">
        <v>0</v>
      </c>
      <c r="V1222">
        <v>0</v>
      </c>
      <c r="W1222" s="1">
        <v>51448419.799999997</v>
      </c>
    </row>
    <row r="1223" spans="1:23" x14ac:dyDescent="0.35">
      <c r="A1223">
        <v>45</v>
      </c>
      <c r="B1223" t="s">
        <v>980</v>
      </c>
      <c r="C1223">
        <v>4599</v>
      </c>
      <c r="D1223" t="s">
        <v>1100</v>
      </c>
      <c r="E1223">
        <v>4599025</v>
      </c>
      <c r="F1223" t="s">
        <v>1123</v>
      </c>
      <c r="G1223" t="s">
        <v>1132</v>
      </c>
      <c r="H1223">
        <v>342</v>
      </c>
      <c r="I1223" t="s">
        <v>239</v>
      </c>
      <c r="J1223">
        <v>616</v>
      </c>
      <c r="K1223" t="s">
        <v>1125</v>
      </c>
      <c r="L1223">
        <v>0</v>
      </c>
      <c r="M1223">
        <v>0</v>
      </c>
      <c r="N1223">
        <v>0</v>
      </c>
      <c r="O1223" s="1">
        <v>29000000</v>
      </c>
      <c r="P1223">
        <v>0</v>
      </c>
      <c r="Q1223">
        <v>0</v>
      </c>
      <c r="R1223" s="1">
        <v>29000000</v>
      </c>
      <c r="S1223">
        <v>0</v>
      </c>
      <c r="T1223">
        <v>0</v>
      </c>
      <c r="U1223">
        <v>0</v>
      </c>
      <c r="V1223">
        <v>0</v>
      </c>
      <c r="W1223" s="1">
        <v>29000000</v>
      </c>
    </row>
    <row r="1224" spans="1:23" x14ac:dyDescent="0.35">
      <c r="A1224">
        <v>45</v>
      </c>
      <c r="B1224" t="s">
        <v>980</v>
      </c>
      <c r="C1224">
        <v>4599</v>
      </c>
      <c r="D1224" t="s">
        <v>1100</v>
      </c>
      <c r="E1224">
        <v>4599025</v>
      </c>
      <c r="F1224" t="s">
        <v>1123</v>
      </c>
      <c r="G1224" t="s">
        <v>1133</v>
      </c>
      <c r="H1224">
        <v>323</v>
      </c>
      <c r="I1224" t="s">
        <v>1134</v>
      </c>
      <c r="J1224">
        <v>508</v>
      </c>
      <c r="K1224" t="s">
        <v>1131</v>
      </c>
      <c r="L1224">
        <v>0</v>
      </c>
      <c r="M1224" s="1">
        <v>206656514.03</v>
      </c>
      <c r="N1224">
        <v>0</v>
      </c>
      <c r="O1224">
        <v>0</v>
      </c>
      <c r="P1224">
        <v>0</v>
      </c>
      <c r="Q1224">
        <v>0</v>
      </c>
      <c r="R1224" s="1">
        <v>206656514.03</v>
      </c>
      <c r="S1224">
        <v>0</v>
      </c>
      <c r="T1224">
        <v>0</v>
      </c>
      <c r="U1224">
        <v>0</v>
      </c>
      <c r="V1224">
        <v>0</v>
      </c>
      <c r="W1224" s="1">
        <v>206656514.03</v>
      </c>
    </row>
    <row r="1225" spans="1:23" x14ac:dyDescent="0.35">
      <c r="A1225">
        <v>45</v>
      </c>
      <c r="B1225" t="s">
        <v>980</v>
      </c>
      <c r="C1225">
        <v>4599</v>
      </c>
      <c r="D1225" t="s">
        <v>1100</v>
      </c>
      <c r="E1225">
        <v>4599025</v>
      </c>
      <c r="F1225" t="s">
        <v>1123</v>
      </c>
      <c r="G1225" t="s">
        <v>1135</v>
      </c>
      <c r="H1225">
        <v>342</v>
      </c>
      <c r="I1225" t="s">
        <v>239</v>
      </c>
      <c r="J1225">
        <v>563</v>
      </c>
      <c r="K1225" t="s">
        <v>1136</v>
      </c>
      <c r="L1225">
        <v>0</v>
      </c>
      <c r="M1225" s="1">
        <v>300000000</v>
      </c>
      <c r="N1225">
        <v>0</v>
      </c>
      <c r="O1225">
        <v>0</v>
      </c>
      <c r="P1225">
        <v>0</v>
      </c>
      <c r="Q1225">
        <v>0</v>
      </c>
      <c r="R1225" s="1">
        <v>300000000</v>
      </c>
      <c r="S1225">
        <v>0</v>
      </c>
      <c r="T1225">
        <v>0</v>
      </c>
      <c r="U1225">
        <v>0</v>
      </c>
      <c r="V1225">
        <v>0</v>
      </c>
      <c r="W1225" s="1">
        <v>300000000</v>
      </c>
    </row>
    <row r="1226" spans="1:23" x14ac:dyDescent="0.35">
      <c r="A1226">
        <v>45</v>
      </c>
      <c r="B1226" t="s">
        <v>980</v>
      </c>
      <c r="C1226">
        <v>4599</v>
      </c>
      <c r="D1226" t="s">
        <v>1100</v>
      </c>
      <c r="E1226">
        <v>4599025</v>
      </c>
      <c r="F1226" t="s">
        <v>1123</v>
      </c>
      <c r="G1226" t="s">
        <v>1137</v>
      </c>
      <c r="H1226">
        <v>342</v>
      </c>
      <c r="I1226" t="s">
        <v>239</v>
      </c>
      <c r="J1226">
        <v>568</v>
      </c>
      <c r="K1226" t="s">
        <v>1128</v>
      </c>
      <c r="L1226">
        <v>0</v>
      </c>
      <c r="M1226" s="1">
        <v>438000000</v>
      </c>
      <c r="N1226">
        <v>0</v>
      </c>
      <c r="O1226">
        <v>0</v>
      </c>
      <c r="P1226">
        <v>0</v>
      </c>
      <c r="Q1226">
        <v>0</v>
      </c>
      <c r="R1226" s="1">
        <v>438000000</v>
      </c>
      <c r="S1226">
        <v>0</v>
      </c>
      <c r="T1226">
        <v>0</v>
      </c>
      <c r="U1226">
        <v>0</v>
      </c>
      <c r="V1226">
        <v>0</v>
      </c>
      <c r="W1226" s="1">
        <v>438000000</v>
      </c>
    </row>
    <row r="1227" spans="1:23" x14ac:dyDescent="0.35">
      <c r="A1227">
        <v>45</v>
      </c>
      <c r="B1227" t="s">
        <v>980</v>
      </c>
      <c r="C1227">
        <v>4599</v>
      </c>
      <c r="D1227" t="s">
        <v>1100</v>
      </c>
      <c r="E1227">
        <v>4599031</v>
      </c>
      <c r="F1227" t="s">
        <v>1138</v>
      </c>
      <c r="G1227">
        <v>2</v>
      </c>
      <c r="H1227" t="s">
        <v>1</v>
      </c>
      <c r="I1227" t="s">
        <v>2</v>
      </c>
      <c r="J1227" t="s">
        <v>3</v>
      </c>
      <c r="K1227" t="s">
        <v>48</v>
      </c>
      <c r="L1227" s="1">
        <v>6094694585.3199997</v>
      </c>
      <c r="M1227" s="1">
        <v>3729222598.0300002</v>
      </c>
      <c r="N1227">
        <v>0</v>
      </c>
      <c r="O1227" s="1">
        <v>42390000</v>
      </c>
      <c r="P1227" s="1">
        <v>84000000</v>
      </c>
      <c r="Q1227">
        <v>0</v>
      </c>
      <c r="R1227" s="1">
        <v>9782307183.3500004</v>
      </c>
      <c r="S1227" s="1">
        <v>1980932000</v>
      </c>
      <c r="T1227" s="1">
        <v>1355732000</v>
      </c>
      <c r="U1227" s="1">
        <v>203272000.19999999</v>
      </c>
      <c r="V1227" s="1">
        <v>203272000.19999999</v>
      </c>
      <c r="W1227" s="1">
        <v>7801375183.3500004</v>
      </c>
    </row>
    <row r="1228" spans="1:23" x14ac:dyDescent="0.35">
      <c r="A1228">
        <v>45</v>
      </c>
      <c r="B1228" t="s">
        <v>980</v>
      </c>
      <c r="C1228">
        <v>4599</v>
      </c>
      <c r="D1228" t="s">
        <v>1100</v>
      </c>
      <c r="E1228">
        <v>4599031</v>
      </c>
      <c r="F1228" t="s">
        <v>1138</v>
      </c>
      <c r="G1228" t="s">
        <v>49</v>
      </c>
      <c r="H1228" t="s">
        <v>1</v>
      </c>
      <c r="I1228" t="s">
        <v>2</v>
      </c>
      <c r="J1228" t="s">
        <v>3</v>
      </c>
      <c r="K1228" t="s">
        <v>50</v>
      </c>
      <c r="L1228" s="1">
        <v>6094694585.3199997</v>
      </c>
      <c r="M1228" s="1">
        <v>3729222598.0300002</v>
      </c>
      <c r="N1228">
        <v>0</v>
      </c>
      <c r="O1228" s="1">
        <v>42390000</v>
      </c>
      <c r="P1228" s="1">
        <v>84000000</v>
      </c>
      <c r="Q1228">
        <v>0</v>
      </c>
      <c r="R1228" s="1">
        <v>9782307183.3500004</v>
      </c>
      <c r="S1228" s="1">
        <v>1980932000</v>
      </c>
      <c r="T1228" s="1">
        <v>1355732000</v>
      </c>
      <c r="U1228" s="1">
        <v>203272000.19999999</v>
      </c>
      <c r="V1228" s="1">
        <v>203272000.19999999</v>
      </c>
      <c r="W1228" s="1">
        <v>7801375183.3500004</v>
      </c>
    </row>
    <row r="1229" spans="1:23" x14ac:dyDescent="0.35">
      <c r="A1229">
        <v>45</v>
      </c>
      <c r="B1229" t="s">
        <v>980</v>
      </c>
      <c r="C1229">
        <v>4599</v>
      </c>
      <c r="D1229" t="s">
        <v>1100</v>
      </c>
      <c r="E1229">
        <v>4599031</v>
      </c>
      <c r="F1229" t="s">
        <v>1138</v>
      </c>
      <c r="G1229" t="s">
        <v>159</v>
      </c>
      <c r="H1229" t="s">
        <v>1</v>
      </c>
      <c r="I1229" t="s">
        <v>2</v>
      </c>
      <c r="J1229" t="s">
        <v>3</v>
      </c>
      <c r="K1229" t="s">
        <v>160</v>
      </c>
      <c r="L1229" s="1">
        <v>6094694585.3199997</v>
      </c>
      <c r="M1229" s="1">
        <v>3729222598.0300002</v>
      </c>
      <c r="N1229">
        <v>0</v>
      </c>
      <c r="O1229" s="1">
        <v>42390000</v>
      </c>
      <c r="P1229" s="1">
        <v>84000000</v>
      </c>
      <c r="Q1229">
        <v>0</v>
      </c>
      <c r="R1229" s="1">
        <v>9782307183.3500004</v>
      </c>
      <c r="S1229" s="1">
        <v>1980932000</v>
      </c>
      <c r="T1229" s="1">
        <v>1355732000</v>
      </c>
      <c r="U1229" s="1">
        <v>203272000.19999999</v>
      </c>
      <c r="V1229" s="1">
        <v>203272000.19999999</v>
      </c>
      <c r="W1229" s="1">
        <v>7801375183.3500004</v>
      </c>
    </row>
    <row r="1230" spans="1:23" x14ac:dyDescent="0.35">
      <c r="A1230">
        <v>45</v>
      </c>
      <c r="B1230" t="s">
        <v>980</v>
      </c>
      <c r="C1230">
        <v>4599</v>
      </c>
      <c r="D1230" t="s">
        <v>1100</v>
      </c>
      <c r="E1230">
        <v>4599031</v>
      </c>
      <c r="F1230" t="s">
        <v>1138</v>
      </c>
      <c r="G1230" t="s">
        <v>161</v>
      </c>
      <c r="H1230" t="s">
        <v>1</v>
      </c>
      <c r="I1230" t="s">
        <v>2</v>
      </c>
      <c r="J1230" t="s">
        <v>3</v>
      </c>
      <c r="K1230" t="s">
        <v>162</v>
      </c>
      <c r="L1230" s="1">
        <v>6094694585.3199997</v>
      </c>
      <c r="M1230" s="1">
        <v>3729222598.0300002</v>
      </c>
      <c r="N1230">
        <v>0</v>
      </c>
      <c r="O1230" s="1">
        <v>42390000</v>
      </c>
      <c r="P1230" s="1">
        <v>84000000</v>
      </c>
      <c r="Q1230">
        <v>0</v>
      </c>
      <c r="R1230" s="1">
        <v>9782307183.3500004</v>
      </c>
      <c r="S1230" s="1">
        <v>1980932000</v>
      </c>
      <c r="T1230" s="1">
        <v>1355732000</v>
      </c>
      <c r="U1230" s="1">
        <v>203272000.19999999</v>
      </c>
      <c r="V1230" s="1">
        <v>203272000.19999999</v>
      </c>
      <c r="W1230" s="1">
        <v>7801375183.3500004</v>
      </c>
    </row>
    <row r="1231" spans="1:23" x14ac:dyDescent="0.35">
      <c r="A1231">
        <v>45</v>
      </c>
      <c r="B1231" t="s">
        <v>980</v>
      </c>
      <c r="C1231">
        <v>4599</v>
      </c>
      <c r="D1231" t="s">
        <v>1100</v>
      </c>
      <c r="E1231">
        <v>4599031</v>
      </c>
      <c r="F1231" t="s">
        <v>1138</v>
      </c>
      <c r="G1231" t="s">
        <v>163</v>
      </c>
      <c r="H1231" t="s">
        <v>1</v>
      </c>
      <c r="I1231" t="s">
        <v>2</v>
      </c>
      <c r="J1231" t="s">
        <v>3</v>
      </c>
      <c r="K1231" t="s">
        <v>164</v>
      </c>
      <c r="L1231" s="1">
        <v>6094694585.3199997</v>
      </c>
      <c r="M1231" s="1">
        <v>3729222598.0300002</v>
      </c>
      <c r="N1231">
        <v>0</v>
      </c>
      <c r="O1231" s="1">
        <v>42390000</v>
      </c>
      <c r="P1231" s="1">
        <v>84000000</v>
      </c>
      <c r="Q1231">
        <v>0</v>
      </c>
      <c r="R1231" s="1">
        <v>9782307183.3500004</v>
      </c>
      <c r="S1231" s="1">
        <v>1980932000</v>
      </c>
      <c r="T1231" s="1">
        <v>1355732000</v>
      </c>
      <c r="U1231" s="1">
        <v>203272000.19999999</v>
      </c>
      <c r="V1231" s="1">
        <v>203272000.19999999</v>
      </c>
      <c r="W1231" s="1">
        <v>7801375183.3500004</v>
      </c>
    </row>
    <row r="1232" spans="1:23" x14ac:dyDescent="0.35">
      <c r="A1232">
        <v>45</v>
      </c>
      <c r="B1232" t="s">
        <v>980</v>
      </c>
      <c r="C1232">
        <v>4599</v>
      </c>
      <c r="D1232" t="s">
        <v>1100</v>
      </c>
      <c r="E1232">
        <v>4599031</v>
      </c>
      <c r="F1232" t="s">
        <v>1138</v>
      </c>
      <c r="G1232" t="s">
        <v>165</v>
      </c>
      <c r="H1232" t="s">
        <v>1</v>
      </c>
      <c r="I1232" t="s">
        <v>2</v>
      </c>
      <c r="J1232" t="s">
        <v>3</v>
      </c>
      <c r="K1232" t="s">
        <v>166</v>
      </c>
      <c r="L1232" s="1">
        <v>6094694585.3199997</v>
      </c>
      <c r="M1232" s="1">
        <v>3729222598.0300002</v>
      </c>
      <c r="N1232">
        <v>0</v>
      </c>
      <c r="O1232" s="1">
        <v>42390000</v>
      </c>
      <c r="P1232" s="1">
        <v>84000000</v>
      </c>
      <c r="Q1232">
        <v>0</v>
      </c>
      <c r="R1232" s="1">
        <v>9782307183.3500004</v>
      </c>
      <c r="S1232" s="1">
        <v>1980932000</v>
      </c>
      <c r="T1232" s="1">
        <v>1355732000</v>
      </c>
      <c r="U1232" s="1">
        <v>203272000.19999999</v>
      </c>
      <c r="V1232" s="1">
        <v>203272000.19999999</v>
      </c>
      <c r="W1232" s="1">
        <v>7801375183.3500004</v>
      </c>
    </row>
    <row r="1233" spans="1:23" x14ac:dyDescent="0.35">
      <c r="A1233">
        <v>45</v>
      </c>
      <c r="B1233" t="s">
        <v>980</v>
      </c>
      <c r="C1233">
        <v>4599</v>
      </c>
      <c r="D1233" t="s">
        <v>1100</v>
      </c>
      <c r="E1233">
        <v>4599031</v>
      </c>
      <c r="F1233" t="s">
        <v>1138</v>
      </c>
      <c r="G1233" t="s">
        <v>1139</v>
      </c>
      <c r="H1233">
        <v>1</v>
      </c>
      <c r="I1233" t="s">
        <v>225</v>
      </c>
      <c r="J1233">
        <v>376</v>
      </c>
      <c r="K1233" t="s">
        <v>1140</v>
      </c>
      <c r="L1233" s="1">
        <v>305232000</v>
      </c>
      <c r="M1233">
        <v>0</v>
      </c>
      <c r="N1233">
        <v>0</v>
      </c>
      <c r="O1233">
        <v>0</v>
      </c>
      <c r="P1233">
        <v>0</v>
      </c>
      <c r="Q1233">
        <v>0</v>
      </c>
      <c r="R1233" s="1">
        <v>305232000</v>
      </c>
      <c r="S1233" s="1">
        <v>305232000</v>
      </c>
      <c r="T1233" s="1">
        <v>305232000</v>
      </c>
      <c r="U1233" s="1">
        <v>50872000.200000003</v>
      </c>
      <c r="V1233" s="1">
        <v>50872000.200000003</v>
      </c>
      <c r="W1233">
        <v>0</v>
      </c>
    </row>
    <row r="1234" spans="1:23" x14ac:dyDescent="0.35">
      <c r="A1234">
        <v>45</v>
      </c>
      <c r="B1234" t="s">
        <v>980</v>
      </c>
      <c r="C1234">
        <v>4599</v>
      </c>
      <c r="D1234" t="s">
        <v>1100</v>
      </c>
      <c r="E1234">
        <v>4599031</v>
      </c>
      <c r="F1234" t="s">
        <v>1138</v>
      </c>
      <c r="G1234" t="s">
        <v>1141</v>
      </c>
      <c r="H1234">
        <v>1</v>
      </c>
      <c r="I1234" t="s">
        <v>225</v>
      </c>
      <c r="J1234">
        <v>377</v>
      </c>
      <c r="K1234" t="s">
        <v>1142</v>
      </c>
      <c r="L1234" s="1">
        <v>200000000</v>
      </c>
      <c r="M1234">
        <v>0</v>
      </c>
      <c r="N1234">
        <v>0</v>
      </c>
      <c r="O1234">
        <v>0</v>
      </c>
      <c r="P1234">
        <v>0</v>
      </c>
      <c r="Q1234">
        <v>0</v>
      </c>
      <c r="R1234" s="1">
        <v>200000000</v>
      </c>
      <c r="S1234" s="1">
        <v>100000000</v>
      </c>
      <c r="T1234" s="1">
        <v>100000000</v>
      </c>
      <c r="U1234">
        <v>0</v>
      </c>
      <c r="V1234">
        <v>0</v>
      </c>
      <c r="W1234" s="1">
        <v>100000000</v>
      </c>
    </row>
    <row r="1235" spans="1:23" x14ac:dyDescent="0.35">
      <c r="A1235">
        <v>45</v>
      </c>
      <c r="B1235" t="s">
        <v>980</v>
      </c>
      <c r="C1235">
        <v>4599</v>
      </c>
      <c r="D1235" t="s">
        <v>1100</v>
      </c>
      <c r="E1235">
        <v>4599031</v>
      </c>
      <c r="F1235" t="s">
        <v>1138</v>
      </c>
      <c r="G1235" t="s">
        <v>1143</v>
      </c>
      <c r="H1235">
        <v>1</v>
      </c>
      <c r="I1235" t="s">
        <v>225</v>
      </c>
      <c r="J1235">
        <v>378</v>
      </c>
      <c r="K1235" t="s">
        <v>1144</v>
      </c>
      <c r="L1235" s="1">
        <v>250000000</v>
      </c>
      <c r="M1235">
        <v>0</v>
      </c>
      <c r="N1235">
        <v>0</v>
      </c>
      <c r="O1235" s="1">
        <v>2390000</v>
      </c>
      <c r="P1235">
        <v>0</v>
      </c>
      <c r="Q1235">
        <v>0</v>
      </c>
      <c r="R1235" s="1">
        <v>252390000</v>
      </c>
      <c r="S1235" s="1">
        <v>250000000</v>
      </c>
      <c r="T1235" s="1">
        <v>250000000</v>
      </c>
      <c r="U1235" s="1">
        <v>97600000</v>
      </c>
      <c r="V1235" s="1">
        <v>97600000</v>
      </c>
      <c r="W1235" s="1">
        <v>2390000</v>
      </c>
    </row>
    <row r="1236" spans="1:23" x14ac:dyDescent="0.35">
      <c r="A1236">
        <v>45</v>
      </c>
      <c r="B1236" t="s">
        <v>980</v>
      </c>
      <c r="C1236">
        <v>4599</v>
      </c>
      <c r="D1236" t="s">
        <v>1100</v>
      </c>
      <c r="E1236">
        <v>4599031</v>
      </c>
      <c r="F1236" t="s">
        <v>1138</v>
      </c>
      <c r="G1236" t="s">
        <v>1145</v>
      </c>
      <c r="H1236">
        <v>1</v>
      </c>
      <c r="I1236" t="s">
        <v>225</v>
      </c>
      <c r="J1236">
        <v>379</v>
      </c>
      <c r="K1236" t="s">
        <v>1146</v>
      </c>
      <c r="L1236" s="1">
        <v>380000000</v>
      </c>
      <c r="M1236">
        <v>0</v>
      </c>
      <c r="N1236">
        <v>0</v>
      </c>
      <c r="O1236">
        <v>0</v>
      </c>
      <c r="P1236">
        <v>0</v>
      </c>
      <c r="Q1236">
        <v>0</v>
      </c>
      <c r="R1236" s="1">
        <v>380000000</v>
      </c>
      <c r="S1236" s="1">
        <v>180000000</v>
      </c>
      <c r="T1236">
        <v>0</v>
      </c>
      <c r="U1236">
        <v>0</v>
      </c>
      <c r="V1236">
        <v>0</v>
      </c>
      <c r="W1236" s="1">
        <v>200000000</v>
      </c>
    </row>
    <row r="1237" spans="1:23" x14ac:dyDescent="0.35">
      <c r="A1237">
        <v>45</v>
      </c>
      <c r="B1237" t="s">
        <v>980</v>
      </c>
      <c r="C1237">
        <v>4599</v>
      </c>
      <c r="D1237" t="s">
        <v>1100</v>
      </c>
      <c r="E1237">
        <v>4599031</v>
      </c>
      <c r="F1237" t="s">
        <v>1138</v>
      </c>
      <c r="G1237" t="s">
        <v>1147</v>
      </c>
      <c r="H1237">
        <v>14</v>
      </c>
      <c r="I1237" t="s">
        <v>1148</v>
      </c>
      <c r="J1237">
        <v>380</v>
      </c>
      <c r="K1237" t="s">
        <v>1144</v>
      </c>
      <c r="L1237" s="1">
        <v>1000000</v>
      </c>
      <c r="M1237" s="1">
        <v>404522504.97000003</v>
      </c>
      <c r="N1237">
        <v>0</v>
      </c>
      <c r="O1237">
        <v>0</v>
      </c>
      <c r="P1237">
        <v>0</v>
      </c>
      <c r="Q1237">
        <v>0</v>
      </c>
      <c r="R1237" s="1">
        <v>405522504.97000003</v>
      </c>
      <c r="S1237">
        <v>0</v>
      </c>
      <c r="T1237">
        <v>0</v>
      </c>
      <c r="U1237">
        <v>0</v>
      </c>
      <c r="V1237">
        <v>0</v>
      </c>
      <c r="W1237" s="1">
        <v>405522504.97000003</v>
      </c>
    </row>
    <row r="1238" spans="1:23" x14ac:dyDescent="0.35">
      <c r="A1238">
        <v>45</v>
      </c>
      <c r="B1238" t="s">
        <v>980</v>
      </c>
      <c r="C1238">
        <v>4599</v>
      </c>
      <c r="D1238" t="s">
        <v>1100</v>
      </c>
      <c r="E1238">
        <v>4599031</v>
      </c>
      <c r="F1238" t="s">
        <v>1138</v>
      </c>
      <c r="G1238" t="s">
        <v>1149</v>
      </c>
      <c r="H1238">
        <v>32</v>
      </c>
      <c r="I1238" t="s">
        <v>62</v>
      </c>
      <c r="J1238">
        <v>381</v>
      </c>
      <c r="K1238" t="s">
        <v>1144</v>
      </c>
      <c r="L1238" s="1">
        <v>250000000</v>
      </c>
      <c r="M1238">
        <v>0</v>
      </c>
      <c r="N1238">
        <v>0</v>
      </c>
      <c r="O1238">
        <v>0</v>
      </c>
      <c r="P1238" s="1">
        <v>15000000</v>
      </c>
      <c r="Q1238">
        <v>0</v>
      </c>
      <c r="R1238" s="1">
        <v>235000000</v>
      </c>
      <c r="S1238" s="1">
        <v>235000000</v>
      </c>
      <c r="T1238" s="1">
        <v>235000000</v>
      </c>
      <c r="U1238" s="1">
        <v>46800000</v>
      </c>
      <c r="V1238" s="1">
        <v>46800000</v>
      </c>
      <c r="W1238">
        <v>0</v>
      </c>
    </row>
    <row r="1239" spans="1:23" x14ac:dyDescent="0.35">
      <c r="A1239">
        <v>45</v>
      </c>
      <c r="B1239" t="s">
        <v>980</v>
      </c>
      <c r="C1239">
        <v>4599</v>
      </c>
      <c r="D1239" t="s">
        <v>1100</v>
      </c>
      <c r="E1239">
        <v>4599031</v>
      </c>
      <c r="F1239" t="s">
        <v>1138</v>
      </c>
      <c r="G1239" t="s">
        <v>1150</v>
      </c>
      <c r="H1239">
        <v>41</v>
      </c>
      <c r="I1239" t="s">
        <v>1151</v>
      </c>
      <c r="J1239">
        <v>382</v>
      </c>
      <c r="K1239" t="s">
        <v>1152</v>
      </c>
      <c r="L1239" s="1">
        <v>4708462585.3199997</v>
      </c>
      <c r="M1239">
        <v>0</v>
      </c>
      <c r="N1239">
        <v>0</v>
      </c>
      <c r="O1239">
        <v>0</v>
      </c>
      <c r="P1239">
        <v>0</v>
      </c>
      <c r="Q1239">
        <v>0</v>
      </c>
      <c r="R1239" s="1">
        <v>4708462585.3199997</v>
      </c>
      <c r="S1239">
        <v>0</v>
      </c>
      <c r="T1239">
        <v>0</v>
      </c>
      <c r="U1239">
        <v>0</v>
      </c>
      <c r="V1239">
        <v>0</v>
      </c>
      <c r="W1239" s="1">
        <v>4708462585.3199997</v>
      </c>
    </row>
    <row r="1240" spans="1:23" x14ac:dyDescent="0.35">
      <c r="A1240">
        <v>45</v>
      </c>
      <c r="B1240" t="s">
        <v>980</v>
      </c>
      <c r="C1240">
        <v>4599</v>
      </c>
      <c r="D1240" t="s">
        <v>1100</v>
      </c>
      <c r="E1240">
        <v>4599031</v>
      </c>
      <c r="F1240" t="s">
        <v>1138</v>
      </c>
      <c r="G1240" t="s">
        <v>1153</v>
      </c>
      <c r="H1240">
        <v>360</v>
      </c>
      <c r="I1240" t="s">
        <v>1154</v>
      </c>
      <c r="J1240">
        <v>551</v>
      </c>
      <c r="K1240" t="s">
        <v>1152</v>
      </c>
      <c r="L1240">
        <v>0</v>
      </c>
      <c r="M1240" s="1">
        <v>1102146628</v>
      </c>
      <c r="N1240">
        <v>0</v>
      </c>
      <c r="O1240">
        <v>0</v>
      </c>
      <c r="P1240">
        <v>0</v>
      </c>
      <c r="Q1240">
        <v>0</v>
      </c>
      <c r="R1240" s="1">
        <v>1102146628</v>
      </c>
      <c r="S1240">
        <v>0</v>
      </c>
      <c r="T1240">
        <v>0</v>
      </c>
      <c r="U1240">
        <v>0</v>
      </c>
      <c r="V1240">
        <v>0</v>
      </c>
      <c r="W1240" s="1">
        <v>1102146628</v>
      </c>
    </row>
    <row r="1241" spans="1:23" x14ac:dyDescent="0.35">
      <c r="A1241">
        <v>45</v>
      </c>
      <c r="B1241" t="s">
        <v>980</v>
      </c>
      <c r="C1241">
        <v>4599</v>
      </c>
      <c r="D1241" t="s">
        <v>1100</v>
      </c>
      <c r="E1241">
        <v>4599031</v>
      </c>
      <c r="F1241" t="s">
        <v>1138</v>
      </c>
      <c r="G1241" t="s">
        <v>1155</v>
      </c>
      <c r="H1241">
        <v>503</v>
      </c>
      <c r="I1241" t="s">
        <v>805</v>
      </c>
      <c r="J1241">
        <v>559</v>
      </c>
      <c r="K1241" t="s">
        <v>1144</v>
      </c>
      <c r="L1241">
        <v>0</v>
      </c>
      <c r="M1241" s="1">
        <v>469459254.12</v>
      </c>
      <c r="N1241">
        <v>0</v>
      </c>
      <c r="O1241">
        <v>0</v>
      </c>
      <c r="P1241">
        <v>0</v>
      </c>
      <c r="Q1241">
        <v>0</v>
      </c>
      <c r="R1241" s="1">
        <v>469459254.12</v>
      </c>
      <c r="S1241">
        <v>0</v>
      </c>
      <c r="T1241">
        <v>0</v>
      </c>
      <c r="U1241">
        <v>0</v>
      </c>
      <c r="V1241">
        <v>0</v>
      </c>
      <c r="W1241" s="1">
        <v>469459254.12</v>
      </c>
    </row>
    <row r="1242" spans="1:23" x14ac:dyDescent="0.35">
      <c r="A1242">
        <v>45</v>
      </c>
      <c r="B1242" t="s">
        <v>980</v>
      </c>
      <c r="C1242">
        <v>4599</v>
      </c>
      <c r="D1242" t="s">
        <v>1100</v>
      </c>
      <c r="E1242">
        <v>4599031</v>
      </c>
      <c r="F1242" t="s">
        <v>1138</v>
      </c>
      <c r="G1242" t="s">
        <v>1156</v>
      </c>
      <c r="H1242">
        <v>342</v>
      </c>
      <c r="I1242" t="s">
        <v>239</v>
      </c>
      <c r="J1242">
        <v>562</v>
      </c>
      <c r="K1242" t="s">
        <v>1144</v>
      </c>
      <c r="L1242">
        <v>0</v>
      </c>
      <c r="M1242" s="1">
        <v>693795238.08000004</v>
      </c>
      <c r="N1242">
        <v>0</v>
      </c>
      <c r="O1242">
        <v>0</v>
      </c>
      <c r="P1242" s="1">
        <v>29000000</v>
      </c>
      <c r="Q1242">
        <v>0</v>
      </c>
      <c r="R1242" s="1">
        <v>664795238.08000004</v>
      </c>
      <c r="S1242" s="1">
        <v>116000000</v>
      </c>
      <c r="T1242" s="1">
        <v>10000000</v>
      </c>
      <c r="U1242">
        <v>0</v>
      </c>
      <c r="V1242">
        <v>0</v>
      </c>
      <c r="W1242" s="1">
        <v>548795238.08000004</v>
      </c>
    </row>
    <row r="1243" spans="1:23" x14ac:dyDescent="0.35">
      <c r="A1243">
        <v>45</v>
      </c>
      <c r="B1243" t="s">
        <v>980</v>
      </c>
      <c r="C1243">
        <v>4599</v>
      </c>
      <c r="D1243" t="s">
        <v>1100</v>
      </c>
      <c r="E1243">
        <v>4599031</v>
      </c>
      <c r="F1243" t="s">
        <v>1138</v>
      </c>
      <c r="G1243" t="s">
        <v>1157</v>
      </c>
      <c r="H1243">
        <v>342</v>
      </c>
      <c r="I1243" t="s">
        <v>239</v>
      </c>
      <c r="J1243">
        <v>571</v>
      </c>
      <c r="K1243" t="s">
        <v>1158</v>
      </c>
      <c r="L1243">
        <v>0</v>
      </c>
      <c r="M1243" s="1">
        <v>200000000</v>
      </c>
      <c r="N1243">
        <v>0</v>
      </c>
      <c r="O1243">
        <v>0</v>
      </c>
      <c r="P1243">
        <v>0</v>
      </c>
      <c r="Q1243">
        <v>0</v>
      </c>
      <c r="R1243" s="1">
        <v>200000000</v>
      </c>
      <c r="S1243" s="1">
        <v>200000000</v>
      </c>
      <c r="T1243">
        <v>0</v>
      </c>
      <c r="U1243">
        <v>0</v>
      </c>
      <c r="V1243">
        <v>0</v>
      </c>
      <c r="W1243">
        <v>0</v>
      </c>
    </row>
    <row r="1244" spans="1:23" x14ac:dyDescent="0.35">
      <c r="A1244">
        <v>45</v>
      </c>
      <c r="B1244" t="s">
        <v>980</v>
      </c>
      <c r="C1244">
        <v>4599</v>
      </c>
      <c r="D1244" t="s">
        <v>1100</v>
      </c>
      <c r="E1244">
        <v>4599031</v>
      </c>
      <c r="F1244" t="s">
        <v>1138</v>
      </c>
      <c r="G1244" t="s">
        <v>1159</v>
      </c>
      <c r="H1244">
        <v>342</v>
      </c>
      <c r="I1244" t="s">
        <v>239</v>
      </c>
      <c r="J1244">
        <v>575</v>
      </c>
      <c r="K1244" t="s">
        <v>1160</v>
      </c>
      <c r="L1244">
        <v>0</v>
      </c>
      <c r="M1244" s="1">
        <v>351000000</v>
      </c>
      <c r="N1244">
        <v>0</v>
      </c>
      <c r="O1244">
        <v>0</v>
      </c>
      <c r="P1244">
        <v>0</v>
      </c>
      <c r="Q1244">
        <v>0</v>
      </c>
      <c r="R1244" s="1">
        <v>351000000</v>
      </c>
      <c r="S1244" s="1">
        <v>349500000</v>
      </c>
      <c r="T1244" s="1">
        <v>326500000</v>
      </c>
      <c r="U1244" s="1">
        <v>8000000</v>
      </c>
      <c r="V1244" s="1">
        <v>8000000</v>
      </c>
      <c r="W1244" s="1">
        <v>1500000</v>
      </c>
    </row>
    <row r="1245" spans="1:23" x14ac:dyDescent="0.35">
      <c r="A1245">
        <v>45</v>
      </c>
      <c r="B1245" t="s">
        <v>980</v>
      </c>
      <c r="C1245">
        <v>4599</v>
      </c>
      <c r="D1245" t="s">
        <v>1100</v>
      </c>
      <c r="E1245">
        <v>4599031</v>
      </c>
      <c r="F1245" t="s">
        <v>1138</v>
      </c>
      <c r="G1245" t="s">
        <v>1161</v>
      </c>
      <c r="H1245">
        <v>1</v>
      </c>
      <c r="I1245" t="s">
        <v>225</v>
      </c>
      <c r="J1245">
        <v>597</v>
      </c>
      <c r="K1245" t="s">
        <v>1162</v>
      </c>
      <c r="L1245">
        <v>0</v>
      </c>
      <c r="M1245">
        <v>0</v>
      </c>
      <c r="N1245">
        <v>0</v>
      </c>
      <c r="O1245" s="1">
        <v>40000000</v>
      </c>
      <c r="P1245">
        <v>0</v>
      </c>
      <c r="Q1245">
        <v>0</v>
      </c>
      <c r="R1245" s="1">
        <v>40000000</v>
      </c>
      <c r="S1245" s="1">
        <v>40000000</v>
      </c>
      <c r="T1245">
        <v>0</v>
      </c>
      <c r="U1245">
        <v>0</v>
      </c>
      <c r="V1245">
        <v>0</v>
      </c>
      <c r="W1245">
        <v>0</v>
      </c>
    </row>
    <row r="1246" spans="1:23" x14ac:dyDescent="0.35">
      <c r="A1246">
        <v>45</v>
      </c>
      <c r="B1246" t="s">
        <v>980</v>
      </c>
      <c r="C1246">
        <v>4599</v>
      </c>
      <c r="D1246" t="s">
        <v>1100</v>
      </c>
      <c r="E1246">
        <v>4599031</v>
      </c>
      <c r="F1246" t="s">
        <v>1138</v>
      </c>
      <c r="G1246" t="s">
        <v>1163</v>
      </c>
      <c r="H1246">
        <v>342</v>
      </c>
      <c r="I1246" t="s">
        <v>239</v>
      </c>
      <c r="J1246">
        <v>576</v>
      </c>
      <c r="K1246" t="s">
        <v>1162</v>
      </c>
      <c r="L1246">
        <v>0</v>
      </c>
      <c r="M1246" s="1">
        <v>50400000</v>
      </c>
      <c r="N1246">
        <v>0</v>
      </c>
      <c r="O1246">
        <v>0</v>
      </c>
      <c r="P1246">
        <v>0</v>
      </c>
      <c r="Q1246">
        <v>0</v>
      </c>
      <c r="R1246" s="1">
        <v>50400000</v>
      </c>
      <c r="S1246" s="1">
        <v>50400000</v>
      </c>
      <c r="T1246" s="1">
        <v>36000000</v>
      </c>
      <c r="U1246">
        <v>0</v>
      </c>
      <c r="V1246">
        <v>0</v>
      </c>
      <c r="W1246">
        <v>0</v>
      </c>
    </row>
    <row r="1247" spans="1:23" x14ac:dyDescent="0.35">
      <c r="A1247">
        <v>45</v>
      </c>
      <c r="B1247" t="s">
        <v>980</v>
      </c>
      <c r="C1247">
        <v>4599</v>
      </c>
      <c r="D1247" t="s">
        <v>1100</v>
      </c>
      <c r="E1247">
        <v>4599031</v>
      </c>
      <c r="F1247" t="s">
        <v>1138</v>
      </c>
      <c r="G1247" t="s">
        <v>1164</v>
      </c>
      <c r="H1247">
        <v>342</v>
      </c>
      <c r="I1247" t="s">
        <v>239</v>
      </c>
      <c r="J1247">
        <v>577</v>
      </c>
      <c r="K1247" t="s">
        <v>1165</v>
      </c>
      <c r="L1247">
        <v>0</v>
      </c>
      <c r="M1247" s="1">
        <v>150200000</v>
      </c>
      <c r="N1247">
        <v>0</v>
      </c>
      <c r="O1247">
        <v>0</v>
      </c>
      <c r="P1247">
        <v>0</v>
      </c>
      <c r="Q1247">
        <v>0</v>
      </c>
      <c r="R1247" s="1">
        <v>150200000</v>
      </c>
      <c r="S1247" s="1">
        <v>94800000</v>
      </c>
      <c r="T1247" s="1">
        <v>33000000</v>
      </c>
      <c r="U1247">
        <v>0</v>
      </c>
      <c r="V1247">
        <v>0</v>
      </c>
      <c r="W1247" s="1">
        <v>55400000</v>
      </c>
    </row>
    <row r="1248" spans="1:23" x14ac:dyDescent="0.35">
      <c r="A1248">
        <v>45</v>
      </c>
      <c r="B1248" t="s">
        <v>980</v>
      </c>
      <c r="C1248">
        <v>4599</v>
      </c>
      <c r="D1248" t="s">
        <v>1100</v>
      </c>
      <c r="E1248">
        <v>4599031</v>
      </c>
      <c r="F1248" t="s">
        <v>1138</v>
      </c>
      <c r="G1248" t="s">
        <v>1166</v>
      </c>
      <c r="H1248">
        <v>301</v>
      </c>
      <c r="I1248" t="s">
        <v>1167</v>
      </c>
      <c r="J1248">
        <v>592</v>
      </c>
      <c r="K1248" t="s">
        <v>1144</v>
      </c>
      <c r="L1248">
        <v>0</v>
      </c>
      <c r="M1248" s="1">
        <v>267698972.86000001</v>
      </c>
      <c r="N1248">
        <v>0</v>
      </c>
      <c r="O1248">
        <v>0</v>
      </c>
      <c r="P1248">
        <v>0</v>
      </c>
      <c r="Q1248">
        <v>0</v>
      </c>
      <c r="R1248" s="1">
        <v>267698972.86000001</v>
      </c>
      <c r="S1248" s="1">
        <v>60000000</v>
      </c>
      <c r="T1248" s="1">
        <v>60000000</v>
      </c>
      <c r="U1248">
        <v>0</v>
      </c>
      <c r="V1248">
        <v>0</v>
      </c>
      <c r="W1248" s="1">
        <v>207698972.86000001</v>
      </c>
    </row>
    <row r="1249" spans="1:23" x14ac:dyDescent="0.35">
      <c r="A1249">
        <v>45</v>
      </c>
      <c r="B1249" t="s">
        <v>980</v>
      </c>
      <c r="C1249">
        <v>4599</v>
      </c>
      <c r="D1249" t="s">
        <v>1100</v>
      </c>
      <c r="E1249">
        <v>4599031</v>
      </c>
      <c r="F1249" t="s">
        <v>1138</v>
      </c>
      <c r="G1249" t="s">
        <v>1168</v>
      </c>
      <c r="H1249">
        <v>342</v>
      </c>
      <c r="I1249" t="s">
        <v>239</v>
      </c>
      <c r="J1249">
        <v>593</v>
      </c>
      <c r="K1249" t="s">
        <v>1146</v>
      </c>
      <c r="L1249">
        <v>0</v>
      </c>
      <c r="M1249" s="1">
        <v>40000000</v>
      </c>
      <c r="N1249">
        <v>0</v>
      </c>
      <c r="O1249">
        <v>0</v>
      </c>
      <c r="P1249" s="1">
        <v>40000000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</row>
    <row r="1250" spans="1:23" x14ac:dyDescent="0.35">
      <c r="A1250">
        <v>45</v>
      </c>
      <c r="B1250" t="s">
        <v>980</v>
      </c>
      <c r="C1250">
        <v>4599</v>
      </c>
      <c r="D1250" t="s">
        <v>1100</v>
      </c>
      <c r="E1250">
        <v>4599033</v>
      </c>
      <c r="F1250" t="s">
        <v>1169</v>
      </c>
      <c r="G1250">
        <v>2</v>
      </c>
      <c r="H1250" t="s">
        <v>1</v>
      </c>
      <c r="I1250" t="s">
        <v>2</v>
      </c>
      <c r="J1250" t="s">
        <v>3</v>
      </c>
      <c r="K1250" t="s">
        <v>48</v>
      </c>
      <c r="L1250">
        <v>0</v>
      </c>
      <c r="M1250" s="1">
        <v>44528305.909999996</v>
      </c>
      <c r="N1250">
        <v>0</v>
      </c>
      <c r="O1250">
        <v>0</v>
      </c>
      <c r="P1250">
        <v>0</v>
      </c>
      <c r="Q1250">
        <v>0</v>
      </c>
      <c r="R1250" s="1">
        <v>44528305.909999996</v>
      </c>
      <c r="S1250" s="1">
        <v>29700000</v>
      </c>
      <c r="T1250">
        <v>0</v>
      </c>
      <c r="U1250">
        <v>0</v>
      </c>
      <c r="V1250">
        <v>0</v>
      </c>
      <c r="W1250" s="1">
        <v>14828305.91</v>
      </c>
    </row>
    <row r="1251" spans="1:23" x14ac:dyDescent="0.35">
      <c r="A1251">
        <v>45</v>
      </c>
      <c r="B1251" t="s">
        <v>980</v>
      </c>
      <c r="C1251">
        <v>4599</v>
      </c>
      <c r="D1251" t="s">
        <v>1100</v>
      </c>
      <c r="E1251">
        <v>4599033</v>
      </c>
      <c r="F1251" t="s">
        <v>1169</v>
      </c>
      <c r="G1251" t="s">
        <v>49</v>
      </c>
      <c r="H1251" t="s">
        <v>1</v>
      </c>
      <c r="I1251" t="s">
        <v>2</v>
      </c>
      <c r="J1251" t="s">
        <v>3</v>
      </c>
      <c r="K1251" t="s">
        <v>50</v>
      </c>
      <c r="L1251">
        <v>0</v>
      </c>
      <c r="M1251" s="1">
        <v>44528305.909999996</v>
      </c>
      <c r="N1251">
        <v>0</v>
      </c>
      <c r="O1251">
        <v>0</v>
      </c>
      <c r="P1251">
        <v>0</v>
      </c>
      <c r="Q1251">
        <v>0</v>
      </c>
      <c r="R1251" s="1">
        <v>44528305.909999996</v>
      </c>
      <c r="S1251" s="1">
        <v>29700000</v>
      </c>
      <c r="T1251">
        <v>0</v>
      </c>
      <c r="U1251">
        <v>0</v>
      </c>
      <c r="V1251">
        <v>0</v>
      </c>
      <c r="W1251" s="1">
        <v>14828305.91</v>
      </c>
    </row>
    <row r="1252" spans="1:23" x14ac:dyDescent="0.35">
      <c r="A1252">
        <v>45</v>
      </c>
      <c r="B1252" t="s">
        <v>980</v>
      </c>
      <c r="C1252">
        <v>4599</v>
      </c>
      <c r="D1252" t="s">
        <v>1100</v>
      </c>
      <c r="E1252">
        <v>4599033</v>
      </c>
      <c r="F1252" t="s">
        <v>1169</v>
      </c>
      <c r="G1252" t="s">
        <v>159</v>
      </c>
      <c r="H1252" t="s">
        <v>1</v>
      </c>
      <c r="I1252" t="s">
        <v>2</v>
      </c>
      <c r="J1252" t="s">
        <v>3</v>
      </c>
      <c r="K1252" t="s">
        <v>160</v>
      </c>
      <c r="L1252">
        <v>0</v>
      </c>
      <c r="M1252" s="1">
        <v>44528305.909999996</v>
      </c>
      <c r="N1252">
        <v>0</v>
      </c>
      <c r="O1252">
        <v>0</v>
      </c>
      <c r="P1252">
        <v>0</v>
      </c>
      <c r="Q1252">
        <v>0</v>
      </c>
      <c r="R1252" s="1">
        <v>44528305.909999996</v>
      </c>
      <c r="S1252" s="1">
        <v>29700000</v>
      </c>
      <c r="T1252">
        <v>0</v>
      </c>
      <c r="U1252">
        <v>0</v>
      </c>
      <c r="V1252">
        <v>0</v>
      </c>
      <c r="W1252" s="1">
        <v>14828305.91</v>
      </c>
    </row>
    <row r="1253" spans="1:23" x14ac:dyDescent="0.35">
      <c r="A1253">
        <v>45</v>
      </c>
      <c r="B1253" t="s">
        <v>980</v>
      </c>
      <c r="C1253">
        <v>4599</v>
      </c>
      <c r="D1253" t="s">
        <v>1100</v>
      </c>
      <c r="E1253">
        <v>4599033</v>
      </c>
      <c r="F1253" t="s">
        <v>1169</v>
      </c>
      <c r="G1253" t="s">
        <v>161</v>
      </c>
      <c r="H1253" t="s">
        <v>1</v>
      </c>
      <c r="I1253" t="s">
        <v>2</v>
      </c>
      <c r="J1253" t="s">
        <v>3</v>
      </c>
      <c r="K1253" t="s">
        <v>162</v>
      </c>
      <c r="L1253">
        <v>0</v>
      </c>
      <c r="M1253" s="1">
        <v>44528305.909999996</v>
      </c>
      <c r="N1253">
        <v>0</v>
      </c>
      <c r="O1253">
        <v>0</v>
      </c>
      <c r="P1253">
        <v>0</v>
      </c>
      <c r="Q1253">
        <v>0</v>
      </c>
      <c r="R1253" s="1">
        <v>44528305.909999996</v>
      </c>
      <c r="S1253" s="1">
        <v>29700000</v>
      </c>
      <c r="T1253">
        <v>0</v>
      </c>
      <c r="U1253">
        <v>0</v>
      </c>
      <c r="V1253">
        <v>0</v>
      </c>
      <c r="W1253" s="1">
        <v>14828305.91</v>
      </c>
    </row>
    <row r="1254" spans="1:23" x14ac:dyDescent="0.35">
      <c r="A1254">
        <v>45</v>
      </c>
      <c r="B1254" t="s">
        <v>980</v>
      </c>
      <c r="C1254">
        <v>4599</v>
      </c>
      <c r="D1254" t="s">
        <v>1100</v>
      </c>
      <c r="E1254">
        <v>4599033</v>
      </c>
      <c r="F1254" t="s">
        <v>1169</v>
      </c>
      <c r="G1254" t="s">
        <v>163</v>
      </c>
      <c r="H1254" t="s">
        <v>1</v>
      </c>
      <c r="I1254" t="s">
        <v>2</v>
      </c>
      <c r="J1254" t="s">
        <v>3</v>
      </c>
      <c r="K1254" t="s">
        <v>164</v>
      </c>
      <c r="L1254">
        <v>0</v>
      </c>
      <c r="M1254" s="1">
        <v>44528305.909999996</v>
      </c>
      <c r="N1254">
        <v>0</v>
      </c>
      <c r="O1254">
        <v>0</v>
      </c>
      <c r="P1254">
        <v>0</v>
      </c>
      <c r="Q1254">
        <v>0</v>
      </c>
      <c r="R1254" s="1">
        <v>44528305.909999996</v>
      </c>
      <c r="S1254" s="1">
        <v>29700000</v>
      </c>
      <c r="T1254">
        <v>0</v>
      </c>
      <c r="U1254">
        <v>0</v>
      </c>
      <c r="V1254">
        <v>0</v>
      </c>
      <c r="W1254" s="1">
        <v>14828305.91</v>
      </c>
    </row>
    <row r="1255" spans="1:23" x14ac:dyDescent="0.35">
      <c r="A1255">
        <v>45</v>
      </c>
      <c r="B1255" t="s">
        <v>980</v>
      </c>
      <c r="C1255">
        <v>4599</v>
      </c>
      <c r="D1255" t="s">
        <v>1100</v>
      </c>
      <c r="E1255">
        <v>4599033</v>
      </c>
      <c r="F1255" t="s">
        <v>1169</v>
      </c>
      <c r="G1255" t="s">
        <v>165</v>
      </c>
      <c r="H1255" t="s">
        <v>1</v>
      </c>
      <c r="I1255" t="s">
        <v>2</v>
      </c>
      <c r="J1255" t="s">
        <v>3</v>
      </c>
      <c r="K1255" t="s">
        <v>166</v>
      </c>
      <c r="L1255">
        <v>0</v>
      </c>
      <c r="M1255" s="1">
        <v>44528305.909999996</v>
      </c>
      <c r="N1255">
        <v>0</v>
      </c>
      <c r="O1255">
        <v>0</v>
      </c>
      <c r="P1255">
        <v>0</v>
      </c>
      <c r="Q1255">
        <v>0</v>
      </c>
      <c r="R1255" s="1">
        <v>44528305.909999996</v>
      </c>
      <c r="S1255" s="1">
        <v>29700000</v>
      </c>
      <c r="T1255">
        <v>0</v>
      </c>
      <c r="U1255">
        <v>0</v>
      </c>
      <c r="V1255">
        <v>0</v>
      </c>
      <c r="W1255" s="1">
        <v>14828305.91</v>
      </c>
    </row>
    <row r="1256" spans="1:23" x14ac:dyDescent="0.35">
      <c r="A1256">
        <v>45</v>
      </c>
      <c r="B1256" t="s">
        <v>980</v>
      </c>
      <c r="C1256">
        <v>4599</v>
      </c>
      <c r="D1256" t="s">
        <v>1100</v>
      </c>
      <c r="E1256">
        <v>4599033</v>
      </c>
      <c r="F1256" t="s">
        <v>1169</v>
      </c>
      <c r="G1256" t="s">
        <v>1170</v>
      </c>
      <c r="H1256">
        <v>345</v>
      </c>
      <c r="I1256" t="s">
        <v>1171</v>
      </c>
      <c r="J1256">
        <v>509</v>
      </c>
      <c r="K1256" t="s">
        <v>1172</v>
      </c>
      <c r="L1256">
        <v>0</v>
      </c>
      <c r="M1256" s="1">
        <v>4928305.91</v>
      </c>
      <c r="N1256">
        <v>0</v>
      </c>
      <c r="O1256">
        <v>0</v>
      </c>
      <c r="P1256">
        <v>0</v>
      </c>
      <c r="Q1256">
        <v>0</v>
      </c>
      <c r="R1256" s="1">
        <v>4928305.91</v>
      </c>
      <c r="S1256">
        <v>0</v>
      </c>
      <c r="T1256">
        <v>0</v>
      </c>
      <c r="U1256">
        <v>0</v>
      </c>
      <c r="V1256">
        <v>0</v>
      </c>
      <c r="W1256" s="1">
        <v>4928305.91</v>
      </c>
    </row>
    <row r="1257" spans="1:23" x14ac:dyDescent="0.35">
      <c r="A1257">
        <v>45</v>
      </c>
      <c r="B1257" t="s">
        <v>980</v>
      </c>
      <c r="C1257">
        <v>4599</v>
      </c>
      <c r="D1257" t="s">
        <v>1100</v>
      </c>
      <c r="E1257">
        <v>4599033</v>
      </c>
      <c r="F1257" t="s">
        <v>1169</v>
      </c>
      <c r="G1257" t="s">
        <v>1173</v>
      </c>
      <c r="H1257">
        <v>342</v>
      </c>
      <c r="I1257" t="s">
        <v>239</v>
      </c>
      <c r="J1257">
        <v>578</v>
      </c>
      <c r="K1257" t="s">
        <v>1172</v>
      </c>
      <c r="L1257">
        <v>0</v>
      </c>
      <c r="M1257" s="1">
        <v>39600000</v>
      </c>
      <c r="N1257">
        <v>0</v>
      </c>
      <c r="O1257">
        <v>0</v>
      </c>
      <c r="P1257">
        <v>0</v>
      </c>
      <c r="Q1257">
        <v>0</v>
      </c>
      <c r="R1257" s="1">
        <v>39600000</v>
      </c>
      <c r="S1257" s="1">
        <v>29700000</v>
      </c>
      <c r="T1257">
        <v>0</v>
      </c>
      <c r="U1257">
        <v>0</v>
      </c>
      <c r="V1257">
        <v>0</v>
      </c>
      <c r="W1257" s="1">
        <v>9900000</v>
      </c>
    </row>
    <row r="1258" spans="1:23" x14ac:dyDescent="0.35">
      <c r="A1258">
        <v>45</v>
      </c>
      <c r="B1258" t="s">
        <v>980</v>
      </c>
      <c r="C1258">
        <v>4599</v>
      </c>
      <c r="D1258" t="s">
        <v>1100</v>
      </c>
      <c r="E1258">
        <v>4599034</v>
      </c>
      <c r="F1258" t="s">
        <v>1174</v>
      </c>
      <c r="G1258">
        <v>2</v>
      </c>
      <c r="H1258" t="s">
        <v>1</v>
      </c>
      <c r="I1258" t="s">
        <v>2</v>
      </c>
      <c r="J1258" t="s">
        <v>3</v>
      </c>
      <c r="K1258" t="s">
        <v>48</v>
      </c>
      <c r="L1258">
        <v>0</v>
      </c>
      <c r="M1258">
        <v>0</v>
      </c>
      <c r="N1258">
        <v>0</v>
      </c>
      <c r="O1258" s="1">
        <v>279999999.81</v>
      </c>
      <c r="P1258">
        <v>0</v>
      </c>
      <c r="Q1258">
        <v>0</v>
      </c>
      <c r="R1258" s="1">
        <v>279999999.81</v>
      </c>
      <c r="S1258">
        <v>0</v>
      </c>
      <c r="T1258">
        <v>0</v>
      </c>
      <c r="U1258">
        <v>0</v>
      </c>
      <c r="V1258">
        <v>0</v>
      </c>
      <c r="W1258" s="1">
        <v>279999999.81</v>
      </c>
    </row>
    <row r="1259" spans="1:23" x14ac:dyDescent="0.35">
      <c r="A1259">
        <v>45</v>
      </c>
      <c r="B1259" t="s">
        <v>980</v>
      </c>
      <c r="C1259">
        <v>4599</v>
      </c>
      <c r="D1259" t="s">
        <v>1100</v>
      </c>
      <c r="E1259">
        <v>4599034</v>
      </c>
      <c r="F1259" t="s">
        <v>1174</v>
      </c>
      <c r="G1259" t="s">
        <v>49</v>
      </c>
      <c r="H1259" t="s">
        <v>1</v>
      </c>
      <c r="I1259" t="s">
        <v>2</v>
      </c>
      <c r="J1259" t="s">
        <v>3</v>
      </c>
      <c r="K1259" t="s">
        <v>50</v>
      </c>
      <c r="L1259">
        <v>0</v>
      </c>
      <c r="M1259">
        <v>0</v>
      </c>
      <c r="N1259">
        <v>0</v>
      </c>
      <c r="O1259" s="1">
        <v>279999999.81</v>
      </c>
      <c r="P1259">
        <v>0</v>
      </c>
      <c r="Q1259">
        <v>0</v>
      </c>
      <c r="R1259" s="1">
        <v>279999999.81</v>
      </c>
      <c r="S1259">
        <v>0</v>
      </c>
      <c r="T1259">
        <v>0</v>
      </c>
      <c r="U1259">
        <v>0</v>
      </c>
      <c r="V1259">
        <v>0</v>
      </c>
      <c r="W1259" s="1">
        <v>279999999.81</v>
      </c>
    </row>
    <row r="1260" spans="1:23" x14ac:dyDescent="0.35">
      <c r="A1260">
        <v>45</v>
      </c>
      <c r="B1260" t="s">
        <v>980</v>
      </c>
      <c r="C1260">
        <v>4599</v>
      </c>
      <c r="D1260" t="s">
        <v>1100</v>
      </c>
      <c r="E1260">
        <v>4599034</v>
      </c>
      <c r="F1260" t="s">
        <v>1174</v>
      </c>
      <c r="G1260" t="s">
        <v>159</v>
      </c>
      <c r="H1260" t="s">
        <v>1</v>
      </c>
      <c r="I1260" t="s">
        <v>2</v>
      </c>
      <c r="J1260" t="s">
        <v>3</v>
      </c>
      <c r="K1260" t="s">
        <v>160</v>
      </c>
      <c r="L1260">
        <v>0</v>
      </c>
      <c r="M1260">
        <v>0</v>
      </c>
      <c r="N1260">
        <v>0</v>
      </c>
      <c r="O1260" s="1">
        <v>279999999.81</v>
      </c>
      <c r="P1260">
        <v>0</v>
      </c>
      <c r="Q1260">
        <v>0</v>
      </c>
      <c r="R1260" s="1">
        <v>279999999.81</v>
      </c>
      <c r="S1260">
        <v>0</v>
      </c>
      <c r="T1260">
        <v>0</v>
      </c>
      <c r="U1260">
        <v>0</v>
      </c>
      <c r="V1260">
        <v>0</v>
      </c>
      <c r="W1260" s="1">
        <v>279999999.81</v>
      </c>
    </row>
    <row r="1261" spans="1:23" x14ac:dyDescent="0.35">
      <c r="A1261">
        <v>45</v>
      </c>
      <c r="B1261" t="s">
        <v>980</v>
      </c>
      <c r="C1261">
        <v>4599</v>
      </c>
      <c r="D1261" t="s">
        <v>1100</v>
      </c>
      <c r="E1261">
        <v>4599034</v>
      </c>
      <c r="F1261" t="s">
        <v>1174</v>
      </c>
      <c r="G1261" t="s">
        <v>161</v>
      </c>
      <c r="H1261" t="s">
        <v>1</v>
      </c>
      <c r="I1261" t="s">
        <v>2</v>
      </c>
      <c r="J1261" t="s">
        <v>3</v>
      </c>
      <c r="K1261" t="s">
        <v>162</v>
      </c>
      <c r="L1261">
        <v>0</v>
      </c>
      <c r="M1261">
        <v>0</v>
      </c>
      <c r="N1261">
        <v>0</v>
      </c>
      <c r="O1261" s="1">
        <v>279999999.81</v>
      </c>
      <c r="P1261">
        <v>0</v>
      </c>
      <c r="Q1261">
        <v>0</v>
      </c>
      <c r="R1261" s="1">
        <v>279999999.81</v>
      </c>
      <c r="S1261">
        <v>0</v>
      </c>
      <c r="T1261">
        <v>0</v>
      </c>
      <c r="U1261">
        <v>0</v>
      </c>
      <c r="V1261">
        <v>0</v>
      </c>
      <c r="W1261" s="1">
        <v>279999999.81</v>
      </c>
    </row>
    <row r="1262" spans="1:23" x14ac:dyDescent="0.35">
      <c r="A1262">
        <v>45</v>
      </c>
      <c r="B1262" t="s">
        <v>980</v>
      </c>
      <c r="C1262">
        <v>4599</v>
      </c>
      <c r="D1262" t="s">
        <v>1100</v>
      </c>
      <c r="E1262">
        <v>4599034</v>
      </c>
      <c r="F1262" t="s">
        <v>1174</v>
      </c>
      <c r="G1262" t="s">
        <v>163</v>
      </c>
      <c r="H1262" t="s">
        <v>1</v>
      </c>
      <c r="I1262" t="s">
        <v>2</v>
      </c>
      <c r="J1262" t="s">
        <v>3</v>
      </c>
      <c r="K1262" t="s">
        <v>164</v>
      </c>
      <c r="L1262">
        <v>0</v>
      </c>
      <c r="M1262">
        <v>0</v>
      </c>
      <c r="N1262">
        <v>0</v>
      </c>
      <c r="O1262" s="1">
        <v>279999999.81</v>
      </c>
      <c r="P1262">
        <v>0</v>
      </c>
      <c r="Q1262">
        <v>0</v>
      </c>
      <c r="R1262" s="1">
        <v>279999999.81</v>
      </c>
      <c r="S1262">
        <v>0</v>
      </c>
      <c r="T1262">
        <v>0</v>
      </c>
      <c r="U1262">
        <v>0</v>
      </c>
      <c r="V1262">
        <v>0</v>
      </c>
      <c r="W1262" s="1">
        <v>279999999.81</v>
      </c>
    </row>
    <row r="1263" spans="1:23" x14ac:dyDescent="0.35">
      <c r="A1263">
        <v>45</v>
      </c>
      <c r="B1263" t="s">
        <v>980</v>
      </c>
      <c r="C1263">
        <v>4599</v>
      </c>
      <c r="D1263" t="s">
        <v>1100</v>
      </c>
      <c r="E1263">
        <v>4599034</v>
      </c>
      <c r="F1263" t="s">
        <v>1174</v>
      </c>
      <c r="G1263" t="s">
        <v>165</v>
      </c>
      <c r="H1263" t="s">
        <v>1</v>
      </c>
      <c r="I1263" t="s">
        <v>2</v>
      </c>
      <c r="J1263" t="s">
        <v>3</v>
      </c>
      <c r="K1263" t="s">
        <v>166</v>
      </c>
      <c r="L1263">
        <v>0</v>
      </c>
      <c r="M1263">
        <v>0</v>
      </c>
      <c r="N1263">
        <v>0</v>
      </c>
      <c r="O1263" s="1">
        <v>279999999.81</v>
      </c>
      <c r="P1263">
        <v>0</v>
      </c>
      <c r="Q1263">
        <v>0</v>
      </c>
      <c r="R1263" s="1">
        <v>279999999.81</v>
      </c>
      <c r="S1263">
        <v>0</v>
      </c>
      <c r="T1263">
        <v>0</v>
      </c>
      <c r="U1263">
        <v>0</v>
      </c>
      <c r="V1263">
        <v>0</v>
      </c>
      <c r="W1263" s="1">
        <v>279999999.81</v>
      </c>
    </row>
    <row r="1264" spans="1:23" x14ac:dyDescent="0.35">
      <c r="A1264">
        <v>45</v>
      </c>
      <c r="B1264" t="s">
        <v>980</v>
      </c>
      <c r="C1264">
        <v>4599</v>
      </c>
      <c r="D1264" t="s">
        <v>1100</v>
      </c>
      <c r="E1264">
        <v>4599034</v>
      </c>
      <c r="F1264" t="s">
        <v>1174</v>
      </c>
      <c r="G1264" t="s">
        <v>1175</v>
      </c>
      <c r="H1264">
        <v>1</v>
      </c>
      <c r="I1264" t="s">
        <v>225</v>
      </c>
      <c r="J1264">
        <v>602</v>
      </c>
      <c r="K1264" t="s">
        <v>1176</v>
      </c>
      <c r="L1264">
        <v>0</v>
      </c>
      <c r="M1264">
        <v>0</v>
      </c>
      <c r="N1264">
        <v>0</v>
      </c>
      <c r="O1264" s="1">
        <v>200000000</v>
      </c>
      <c r="P1264">
        <v>0</v>
      </c>
      <c r="Q1264">
        <v>0</v>
      </c>
      <c r="R1264" s="1">
        <v>200000000</v>
      </c>
      <c r="S1264">
        <v>0</v>
      </c>
      <c r="T1264">
        <v>0</v>
      </c>
      <c r="U1264">
        <v>0</v>
      </c>
      <c r="V1264">
        <v>0</v>
      </c>
      <c r="W1264" s="1">
        <v>200000000</v>
      </c>
    </row>
    <row r="1265" spans="1:23" x14ac:dyDescent="0.35">
      <c r="A1265">
        <v>45</v>
      </c>
      <c r="B1265" t="s">
        <v>980</v>
      </c>
      <c r="C1265">
        <v>4599</v>
      </c>
      <c r="D1265" t="s">
        <v>1100</v>
      </c>
      <c r="E1265">
        <v>4599034</v>
      </c>
      <c r="F1265" t="s">
        <v>1174</v>
      </c>
      <c r="G1265" t="s">
        <v>1177</v>
      </c>
      <c r="H1265">
        <v>32</v>
      </c>
      <c r="I1265" t="s">
        <v>62</v>
      </c>
      <c r="J1265">
        <v>612</v>
      </c>
      <c r="K1265" t="s">
        <v>1176</v>
      </c>
      <c r="L1265">
        <v>0</v>
      </c>
      <c r="M1265">
        <v>0</v>
      </c>
      <c r="N1265">
        <v>0</v>
      </c>
      <c r="O1265" s="1">
        <v>79999999.810000002</v>
      </c>
      <c r="P1265">
        <v>0</v>
      </c>
      <c r="Q1265">
        <v>0</v>
      </c>
      <c r="R1265" s="1">
        <v>79999999.810000002</v>
      </c>
      <c r="S1265">
        <v>0</v>
      </c>
      <c r="T1265">
        <v>0</v>
      </c>
      <c r="U1265">
        <v>0</v>
      </c>
      <c r="V1265">
        <v>0</v>
      </c>
      <c r="W1265" s="1">
        <v>79999999.810000002</v>
      </c>
    </row>
    <row r="1266" spans="1:23" x14ac:dyDescent="0.35">
      <c r="A1266" t="s">
        <v>1</v>
      </c>
      <c r="B1266" t="s">
        <v>12</v>
      </c>
      <c r="C1266" t="s">
        <v>13</v>
      </c>
      <c r="D1266" t="s">
        <v>14</v>
      </c>
      <c r="E1266" t="s">
        <v>13</v>
      </c>
      <c r="F1266" t="s">
        <v>15</v>
      </c>
      <c r="G1266" t="s">
        <v>16</v>
      </c>
      <c r="H1266" t="s">
        <v>1</v>
      </c>
      <c r="I1266" t="s">
        <v>2</v>
      </c>
      <c r="J1266" t="s">
        <v>3</v>
      </c>
      <c r="K1266" t="s">
        <v>4</v>
      </c>
      <c r="L1266" t="s">
        <v>5</v>
      </c>
      <c r="M1266" t="s">
        <v>6</v>
      </c>
      <c r="N1266" t="s">
        <v>7</v>
      </c>
      <c r="O1266" t="s">
        <v>6</v>
      </c>
      <c r="P1266" t="s">
        <v>6</v>
      </c>
      <c r="Q1266" t="s">
        <v>1178</v>
      </c>
      <c r="R1266" s="2">
        <v>2155956975289.5701</v>
      </c>
      <c r="S1266" t="s">
        <v>10</v>
      </c>
      <c r="T1266" t="s">
        <v>19</v>
      </c>
      <c r="U1266" t="s">
        <v>10</v>
      </c>
      <c r="V1266" t="s">
        <v>10</v>
      </c>
      <c r="W1266" s="2">
        <v>1607043105824.6299</v>
      </c>
    </row>
    <row r="1267" spans="1:23" x14ac:dyDescent="0.35">
      <c r="A1267" t="s">
        <v>1</v>
      </c>
      <c r="B1267" t="s">
        <v>12</v>
      </c>
      <c r="C1267" t="s">
        <v>13</v>
      </c>
      <c r="D1267" t="s">
        <v>14</v>
      </c>
      <c r="E1267" t="s">
        <v>13</v>
      </c>
      <c r="F1267" t="s">
        <v>15</v>
      </c>
      <c r="G1267" t="s">
        <v>16</v>
      </c>
      <c r="H1267" t="s">
        <v>1</v>
      </c>
      <c r="I1267" t="s">
        <v>2</v>
      </c>
      <c r="J1267" t="s">
        <v>3</v>
      </c>
      <c r="K1267" t="s">
        <v>4</v>
      </c>
      <c r="L1267" t="s">
        <v>5</v>
      </c>
      <c r="M1267" t="s">
        <v>6</v>
      </c>
      <c r="N1267" t="s">
        <v>7</v>
      </c>
      <c r="O1267" t="s">
        <v>6</v>
      </c>
      <c r="P1267" t="s">
        <v>6</v>
      </c>
      <c r="Q1267" t="s">
        <v>1179</v>
      </c>
      <c r="R1267" s="2">
        <v>2155956975289.5701</v>
      </c>
      <c r="S1267" t="s">
        <v>10</v>
      </c>
      <c r="T1267" t="s">
        <v>19</v>
      </c>
      <c r="U1267" t="s">
        <v>10</v>
      </c>
      <c r="V1267" t="s">
        <v>10</v>
      </c>
      <c r="W1267" s="2">
        <v>1607043105824.6299</v>
      </c>
    </row>
  </sheetData>
  <autoFilter ref="A6:W1267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111"/>
  <sheetViews>
    <sheetView topLeftCell="A49" workbookViewId="0">
      <selection activeCell="D76" sqref="D76"/>
    </sheetView>
  </sheetViews>
  <sheetFormatPr baseColWidth="10" defaultRowHeight="14.5" x14ac:dyDescent="0.35"/>
  <cols>
    <col min="1" max="1" width="80.36328125" customWidth="1"/>
  </cols>
  <sheetData>
    <row r="3" spans="1:1" x14ac:dyDescent="0.35">
      <c r="A3" s="4" t="s">
        <v>1209</v>
      </c>
    </row>
    <row r="4" spans="1:1" x14ac:dyDescent="0.35">
      <c r="A4" s="5" t="s">
        <v>1201</v>
      </c>
    </row>
    <row r="5" spans="1:1" x14ac:dyDescent="0.35">
      <c r="A5" s="6" t="s">
        <v>339</v>
      </c>
    </row>
    <row r="6" spans="1:1" x14ac:dyDescent="0.35">
      <c r="A6" s="6" t="s">
        <v>304</v>
      </c>
    </row>
    <row r="7" spans="1:1" x14ac:dyDescent="0.35">
      <c r="A7" s="6" t="s">
        <v>331</v>
      </c>
    </row>
    <row r="8" spans="1:1" x14ac:dyDescent="0.35">
      <c r="A8" s="6" t="s">
        <v>250</v>
      </c>
    </row>
    <row r="9" spans="1:1" x14ac:dyDescent="0.35">
      <c r="A9" s="5" t="s">
        <v>1208</v>
      </c>
    </row>
    <row r="10" spans="1:1" x14ac:dyDescent="0.35">
      <c r="A10" s="6" t="s">
        <v>1130</v>
      </c>
    </row>
    <row r="11" spans="1:1" x14ac:dyDescent="0.35">
      <c r="A11" s="6" t="s">
        <v>1134</v>
      </c>
    </row>
    <row r="12" spans="1:1" x14ac:dyDescent="0.35">
      <c r="A12" s="5" t="s">
        <v>1198</v>
      </c>
    </row>
    <row r="13" spans="1:1" x14ac:dyDescent="0.35">
      <c r="A13" s="6" t="s">
        <v>170</v>
      </c>
    </row>
    <row r="14" spans="1:1" x14ac:dyDescent="0.35">
      <c r="A14" s="6" t="s">
        <v>65</v>
      </c>
    </row>
    <row r="15" spans="1:1" x14ac:dyDescent="0.35">
      <c r="A15" s="5" t="s">
        <v>1197</v>
      </c>
    </row>
    <row r="16" spans="1:1" x14ac:dyDescent="0.35">
      <c r="A16" s="6" t="s">
        <v>940</v>
      </c>
    </row>
    <row r="17" spans="1:1" x14ac:dyDescent="0.35">
      <c r="A17" s="6" t="s">
        <v>932</v>
      </c>
    </row>
    <row r="18" spans="1:1" x14ac:dyDescent="0.35">
      <c r="A18" s="5" t="s">
        <v>1194</v>
      </c>
    </row>
    <row r="19" spans="1:1" x14ac:dyDescent="0.35">
      <c r="A19" s="6" t="s">
        <v>751</v>
      </c>
    </row>
    <row r="20" spans="1:1" x14ac:dyDescent="0.35">
      <c r="A20" s="6" t="s">
        <v>756</v>
      </c>
    </row>
    <row r="21" spans="1:1" x14ac:dyDescent="0.35">
      <c r="A21" s="5" t="s">
        <v>1202</v>
      </c>
    </row>
    <row r="22" spans="1:1" x14ac:dyDescent="0.35">
      <c r="A22" s="6" t="s">
        <v>260</v>
      </c>
    </row>
    <row r="23" spans="1:1" x14ac:dyDescent="0.35">
      <c r="A23" s="6" t="s">
        <v>333</v>
      </c>
    </row>
    <row r="24" spans="1:1" x14ac:dyDescent="0.35">
      <c r="A24" s="6" t="s">
        <v>254</v>
      </c>
    </row>
    <row r="25" spans="1:1" x14ac:dyDescent="0.35">
      <c r="A25" s="6" t="s">
        <v>324</v>
      </c>
    </row>
    <row r="26" spans="1:1" x14ac:dyDescent="0.35">
      <c r="A26" s="5" t="s">
        <v>1203</v>
      </c>
    </row>
    <row r="27" spans="1:1" x14ac:dyDescent="0.35">
      <c r="A27" s="6" t="s">
        <v>326</v>
      </c>
    </row>
    <row r="28" spans="1:1" x14ac:dyDescent="0.35">
      <c r="A28" s="5" t="s">
        <v>1206</v>
      </c>
    </row>
    <row r="29" spans="1:1" x14ac:dyDescent="0.35">
      <c r="A29" s="6" t="s">
        <v>1010</v>
      </c>
    </row>
    <row r="30" spans="1:1" x14ac:dyDescent="0.35">
      <c r="A30" s="6" t="s">
        <v>1006</v>
      </c>
    </row>
    <row r="31" spans="1:1" x14ac:dyDescent="0.35">
      <c r="A31" s="5" t="s">
        <v>1189</v>
      </c>
    </row>
    <row r="32" spans="1:1" x14ac:dyDescent="0.35">
      <c r="A32" s="6" t="s">
        <v>349</v>
      </c>
    </row>
    <row r="33" spans="1:1" x14ac:dyDescent="0.35">
      <c r="A33" s="6" t="s">
        <v>988</v>
      </c>
    </row>
    <row r="34" spans="1:1" x14ac:dyDescent="0.35">
      <c r="A34" s="6" t="s">
        <v>1151</v>
      </c>
    </row>
    <row r="35" spans="1:1" x14ac:dyDescent="0.35">
      <c r="A35" s="6" t="s">
        <v>929</v>
      </c>
    </row>
    <row r="36" spans="1:1" x14ac:dyDescent="0.35">
      <c r="A36" s="6" t="s">
        <v>1002</v>
      </c>
    </row>
    <row r="37" spans="1:1" x14ac:dyDescent="0.35">
      <c r="A37" s="6" t="s">
        <v>768</v>
      </c>
    </row>
    <row r="38" spans="1:1" x14ac:dyDescent="0.35">
      <c r="A38" s="6" t="s">
        <v>842</v>
      </c>
    </row>
    <row r="39" spans="1:1" x14ac:dyDescent="0.35">
      <c r="A39" s="6" t="s">
        <v>352</v>
      </c>
    </row>
    <row r="40" spans="1:1" x14ac:dyDescent="0.35">
      <c r="A40" s="6" t="s">
        <v>984</v>
      </c>
    </row>
    <row r="41" spans="1:1" x14ac:dyDescent="0.35">
      <c r="A41" s="6" t="s">
        <v>416</v>
      </c>
    </row>
    <row r="42" spans="1:1" x14ac:dyDescent="0.35">
      <c r="A42" s="6" t="s">
        <v>413</v>
      </c>
    </row>
    <row r="43" spans="1:1" x14ac:dyDescent="0.35">
      <c r="A43" s="6" t="s">
        <v>741</v>
      </c>
    </row>
    <row r="44" spans="1:1" x14ac:dyDescent="0.35">
      <c r="A44" s="6" t="s">
        <v>744</v>
      </c>
    </row>
    <row r="45" spans="1:1" x14ac:dyDescent="0.35">
      <c r="A45" s="6" t="s">
        <v>242</v>
      </c>
    </row>
    <row r="46" spans="1:1" x14ac:dyDescent="0.35">
      <c r="A46" s="6" t="s">
        <v>1095</v>
      </c>
    </row>
    <row r="47" spans="1:1" x14ac:dyDescent="0.35">
      <c r="A47" s="6" t="s">
        <v>858</v>
      </c>
    </row>
    <row r="48" spans="1:1" x14ac:dyDescent="0.35">
      <c r="A48" s="6" t="s">
        <v>764</v>
      </c>
    </row>
    <row r="49" spans="1:1" x14ac:dyDescent="0.35">
      <c r="A49" s="6" t="s">
        <v>1070</v>
      </c>
    </row>
    <row r="50" spans="1:1" x14ac:dyDescent="0.35">
      <c r="A50" s="6" t="s">
        <v>694</v>
      </c>
    </row>
    <row r="51" spans="1:1" x14ac:dyDescent="0.35">
      <c r="A51" s="6" t="s">
        <v>1154</v>
      </c>
    </row>
    <row r="52" spans="1:1" x14ac:dyDescent="0.35">
      <c r="A52" s="6" t="s">
        <v>1171</v>
      </c>
    </row>
    <row r="53" spans="1:1" x14ac:dyDescent="0.35">
      <c r="A53" s="6" t="s">
        <v>649</v>
      </c>
    </row>
    <row r="54" spans="1:1" x14ac:dyDescent="0.35">
      <c r="A54" s="6" t="s">
        <v>289</v>
      </c>
    </row>
    <row r="55" spans="1:1" x14ac:dyDescent="0.35">
      <c r="A55" s="6" t="s">
        <v>909</v>
      </c>
    </row>
    <row r="56" spans="1:1" x14ac:dyDescent="0.35">
      <c r="A56" s="6" t="s">
        <v>963</v>
      </c>
    </row>
    <row r="57" spans="1:1" x14ac:dyDescent="0.35">
      <c r="A57" s="6" t="s">
        <v>851</v>
      </c>
    </row>
    <row r="58" spans="1:1" x14ac:dyDescent="0.35">
      <c r="A58" s="6" t="s">
        <v>675</v>
      </c>
    </row>
    <row r="59" spans="1:1" x14ac:dyDescent="0.35">
      <c r="A59" s="6" t="s">
        <v>293</v>
      </c>
    </row>
    <row r="60" spans="1:1" x14ac:dyDescent="0.35">
      <c r="A60" s="6" t="s">
        <v>679</v>
      </c>
    </row>
    <row r="61" spans="1:1" x14ac:dyDescent="0.35">
      <c r="A61" s="6" t="s">
        <v>437</v>
      </c>
    </row>
    <row r="62" spans="1:1" x14ac:dyDescent="0.35">
      <c r="A62" s="6" t="s">
        <v>1148</v>
      </c>
    </row>
    <row r="63" spans="1:1" x14ac:dyDescent="0.35">
      <c r="A63" s="6" t="s">
        <v>1092</v>
      </c>
    </row>
    <row r="64" spans="1:1" x14ac:dyDescent="0.35">
      <c r="A64" s="6" t="s">
        <v>961</v>
      </c>
    </row>
    <row r="65" spans="1:1" x14ac:dyDescent="0.35">
      <c r="A65" s="6" t="s">
        <v>849</v>
      </c>
    </row>
    <row r="66" spans="1:1" x14ac:dyDescent="0.35">
      <c r="A66" s="5" t="s">
        <v>1187</v>
      </c>
    </row>
    <row r="67" spans="1:1" x14ac:dyDescent="0.35">
      <c r="A67" s="6" t="s">
        <v>375</v>
      </c>
    </row>
    <row r="68" spans="1:1" x14ac:dyDescent="0.35">
      <c r="A68" s="6" t="s">
        <v>380</v>
      </c>
    </row>
    <row r="69" spans="1:1" x14ac:dyDescent="0.35">
      <c r="A69" s="5" t="s">
        <v>1205</v>
      </c>
    </row>
    <row r="70" spans="1:1" x14ac:dyDescent="0.35">
      <c r="A70" s="6" t="s">
        <v>337</v>
      </c>
    </row>
    <row r="71" spans="1:1" x14ac:dyDescent="0.35">
      <c r="A71" s="6" t="s">
        <v>341</v>
      </c>
    </row>
    <row r="72" spans="1:1" x14ac:dyDescent="0.35">
      <c r="A72" s="5" t="s">
        <v>1185</v>
      </c>
    </row>
    <row r="73" spans="1:1" x14ac:dyDescent="0.35">
      <c r="A73" s="6" t="s">
        <v>737</v>
      </c>
    </row>
    <row r="74" spans="1:1" x14ac:dyDescent="0.35">
      <c r="A74" s="6" t="s">
        <v>805</v>
      </c>
    </row>
    <row r="75" spans="1:1" x14ac:dyDescent="0.35">
      <c r="A75" s="6" t="s">
        <v>239</v>
      </c>
    </row>
    <row r="76" spans="1:1" x14ac:dyDescent="0.35">
      <c r="A76" s="6" t="s">
        <v>225</v>
      </c>
    </row>
    <row r="77" spans="1:1" x14ac:dyDescent="0.35">
      <c r="A77" s="5" t="s">
        <v>1204</v>
      </c>
    </row>
    <row r="78" spans="1:1" x14ac:dyDescent="0.35">
      <c r="A78" s="6" t="s">
        <v>321</v>
      </c>
    </row>
    <row r="79" spans="1:1" x14ac:dyDescent="0.35">
      <c r="A79" s="6" t="s">
        <v>329</v>
      </c>
    </row>
    <row r="80" spans="1:1" x14ac:dyDescent="0.35">
      <c r="A80" s="5" t="s">
        <v>1186</v>
      </c>
    </row>
    <row r="81" spans="1:1" x14ac:dyDescent="0.35">
      <c r="A81" s="6" t="s">
        <v>378</v>
      </c>
    </row>
    <row r="82" spans="1:1" x14ac:dyDescent="0.35">
      <c r="A82" s="6" t="s">
        <v>370</v>
      </c>
    </row>
    <row r="83" spans="1:1" x14ac:dyDescent="0.35">
      <c r="A83" s="5" t="s">
        <v>1200</v>
      </c>
    </row>
    <row r="84" spans="1:1" x14ac:dyDescent="0.35">
      <c r="A84" s="6" t="s">
        <v>874</v>
      </c>
    </row>
    <row r="85" spans="1:1" x14ac:dyDescent="0.35">
      <c r="A85" s="6" t="s">
        <v>846</v>
      </c>
    </row>
    <row r="86" spans="1:1" x14ac:dyDescent="0.35">
      <c r="A86" s="5" t="s">
        <v>1199</v>
      </c>
    </row>
    <row r="87" spans="1:1" x14ac:dyDescent="0.35">
      <c r="A87" s="6" t="s">
        <v>846</v>
      </c>
    </row>
    <row r="88" spans="1:1" x14ac:dyDescent="0.35">
      <c r="A88" s="5" t="s">
        <v>1195</v>
      </c>
    </row>
    <row r="89" spans="1:1" x14ac:dyDescent="0.35">
      <c r="A89" s="6" t="s">
        <v>774</v>
      </c>
    </row>
    <row r="90" spans="1:1" x14ac:dyDescent="0.35">
      <c r="A90" s="6" t="s">
        <v>771</v>
      </c>
    </row>
    <row r="91" spans="1:1" x14ac:dyDescent="0.35">
      <c r="A91" s="5" t="s">
        <v>1196</v>
      </c>
    </row>
    <row r="92" spans="1:1" x14ac:dyDescent="0.35">
      <c r="A92" s="6" t="s">
        <v>970</v>
      </c>
    </row>
    <row r="93" spans="1:1" x14ac:dyDescent="0.35">
      <c r="A93" s="6" t="s">
        <v>967</v>
      </c>
    </row>
    <row r="94" spans="1:1" x14ac:dyDescent="0.35">
      <c r="A94" s="5" t="s">
        <v>1184</v>
      </c>
    </row>
    <row r="95" spans="1:1" x14ac:dyDescent="0.35">
      <c r="A95" s="6" t="s">
        <v>442</v>
      </c>
    </row>
    <row r="96" spans="1:1" x14ac:dyDescent="0.35">
      <c r="A96" s="6" t="s">
        <v>643</v>
      </c>
    </row>
    <row r="97" spans="1:1" x14ac:dyDescent="0.35">
      <c r="A97" s="6" t="s">
        <v>647</v>
      </c>
    </row>
    <row r="98" spans="1:1" x14ac:dyDescent="0.35">
      <c r="A98" s="6" t="s">
        <v>645</v>
      </c>
    </row>
    <row r="99" spans="1:1" x14ac:dyDescent="0.35">
      <c r="A99" s="6" t="s">
        <v>440</v>
      </c>
    </row>
    <row r="100" spans="1:1" x14ac:dyDescent="0.35">
      <c r="A100" s="6" t="s">
        <v>444</v>
      </c>
    </row>
    <row r="101" spans="1:1" x14ac:dyDescent="0.35">
      <c r="A101" s="6" t="s">
        <v>366</v>
      </c>
    </row>
    <row r="102" spans="1:1" x14ac:dyDescent="0.35">
      <c r="A102" s="6" t="s">
        <v>362</v>
      </c>
    </row>
    <row r="103" spans="1:1" x14ac:dyDescent="0.35">
      <c r="A103" s="5" t="s">
        <v>1193</v>
      </c>
    </row>
    <row r="104" spans="1:1" x14ac:dyDescent="0.35">
      <c r="A104" s="6" t="s">
        <v>1167</v>
      </c>
    </row>
    <row r="105" spans="1:1" x14ac:dyDescent="0.35">
      <c r="A105" s="6" t="s">
        <v>62</v>
      </c>
    </row>
    <row r="106" spans="1:1" x14ac:dyDescent="0.35">
      <c r="A106" s="5" t="s">
        <v>1207</v>
      </c>
    </row>
    <row r="107" spans="1:1" x14ac:dyDescent="0.35">
      <c r="A107" s="6" t="s">
        <v>1083</v>
      </c>
    </row>
    <row r="108" spans="1:1" x14ac:dyDescent="0.35">
      <c r="A108" s="6" t="s">
        <v>1086</v>
      </c>
    </row>
    <row r="109" spans="1:1" x14ac:dyDescent="0.35">
      <c r="A109" s="5" t="s">
        <v>1211</v>
      </c>
    </row>
    <row r="110" spans="1:1" x14ac:dyDescent="0.35">
      <c r="A110" s="6" t="s">
        <v>802</v>
      </c>
    </row>
    <row r="111" spans="1:1" x14ac:dyDescent="0.35">
      <c r="A111" s="5" t="s">
        <v>1210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X21"/>
  <sheetViews>
    <sheetView workbookViewId="0">
      <selection activeCell="A27" sqref="A27"/>
    </sheetView>
  </sheetViews>
  <sheetFormatPr baseColWidth="10" defaultRowHeight="14.5" x14ac:dyDescent="0.35"/>
  <cols>
    <col min="1" max="1" width="55.453125" customWidth="1"/>
    <col min="2" max="2" width="22.453125" style="1" customWidth="1"/>
    <col min="3" max="3" width="18.54296875" style="1" customWidth="1"/>
    <col min="4" max="4" width="28.453125" style="1" customWidth="1"/>
    <col min="5" max="5" width="25.54296875" style="1" customWidth="1"/>
    <col min="6" max="6" width="19.90625" style="1" customWidth="1"/>
    <col min="7" max="7" width="16.453125" style="1" customWidth="1"/>
    <col min="8" max="8" width="18" style="1" customWidth="1"/>
    <col min="9" max="9" width="43.08984375" style="1" customWidth="1"/>
    <col min="10" max="10" width="16.453125" style="1" bestFit="1" customWidth="1"/>
    <col min="11" max="11" width="15.36328125" style="1" bestFit="1" customWidth="1"/>
    <col min="12" max="12" width="24.54296875" style="1" customWidth="1"/>
    <col min="13" max="13" width="16.453125" style="1" bestFit="1" customWidth="1"/>
    <col min="14" max="14" width="16.453125" style="1" customWidth="1"/>
    <col min="15" max="15" width="23.6328125" style="1" bestFit="1" customWidth="1"/>
    <col min="16" max="16" width="15.36328125" style="1" customWidth="1"/>
    <col min="17" max="17" width="13.6328125" style="1" customWidth="1"/>
    <col min="18" max="19" width="13.6328125" style="1" bestFit="1" customWidth="1"/>
    <col min="20" max="20" width="16.453125" style="1" bestFit="1" customWidth="1"/>
    <col min="21" max="21" width="26.90625" style="1" bestFit="1" customWidth="1"/>
    <col min="22" max="22" width="18.453125" style="1" customWidth="1"/>
    <col min="23" max="23" width="25" style="1" customWidth="1"/>
    <col min="24" max="24" width="17.453125" style="1" customWidth="1"/>
    <col min="25" max="25" width="17.453125" bestFit="1" customWidth="1"/>
  </cols>
  <sheetData>
    <row r="3" spans="1:24" x14ac:dyDescent="0.35">
      <c r="A3" s="4" t="s">
        <v>1213</v>
      </c>
      <c r="B3" s="10" t="s">
        <v>1212</v>
      </c>
    </row>
    <row r="4" spans="1:24" x14ac:dyDescent="0.35">
      <c r="A4" s="4" t="s">
        <v>1209</v>
      </c>
      <c r="B4" s="1" t="s">
        <v>1201</v>
      </c>
      <c r="C4" s="1" t="s">
        <v>1208</v>
      </c>
      <c r="D4" s="1" t="s">
        <v>1198</v>
      </c>
      <c r="E4" s="1" t="s">
        <v>1197</v>
      </c>
      <c r="F4" s="1" t="s">
        <v>1194</v>
      </c>
      <c r="G4" s="1" t="s">
        <v>1202</v>
      </c>
      <c r="H4" s="1" t="s">
        <v>1203</v>
      </c>
      <c r="I4" s="1" t="s">
        <v>1206</v>
      </c>
      <c r="J4" s="1" t="s">
        <v>1189</v>
      </c>
      <c r="K4" s="1" t="s">
        <v>1187</v>
      </c>
      <c r="L4" s="1" t="s">
        <v>1205</v>
      </c>
      <c r="M4" s="1" t="s">
        <v>1185</v>
      </c>
      <c r="N4" s="1" t="s">
        <v>1204</v>
      </c>
      <c r="O4" s="1" t="s">
        <v>1186</v>
      </c>
      <c r="P4" s="1" t="s">
        <v>1200</v>
      </c>
      <c r="Q4" s="1" t="s">
        <v>1199</v>
      </c>
      <c r="R4" s="1" t="s">
        <v>1195</v>
      </c>
      <c r="S4" s="1" t="s">
        <v>1196</v>
      </c>
      <c r="T4" s="1" t="s">
        <v>1184</v>
      </c>
      <c r="U4" s="1" t="s">
        <v>1193</v>
      </c>
      <c r="V4" s="1" t="s">
        <v>1207</v>
      </c>
      <c r="W4" s="1" t="s">
        <v>1211</v>
      </c>
      <c r="X4" s="1" t="s">
        <v>1210</v>
      </c>
    </row>
    <row r="5" spans="1:24" x14ac:dyDescent="0.35">
      <c r="A5" s="5" t="s">
        <v>181</v>
      </c>
      <c r="J5" s="1">
        <v>77517243</v>
      </c>
      <c r="M5" s="1">
        <v>2347972474</v>
      </c>
      <c r="U5" s="1">
        <v>267556257.56000003</v>
      </c>
      <c r="X5" s="1">
        <v>2693045974.5599999</v>
      </c>
    </row>
    <row r="6" spans="1:24" x14ac:dyDescent="0.35">
      <c r="A6" s="5" t="s">
        <v>695</v>
      </c>
      <c r="J6" s="1">
        <v>5151466.2699999996</v>
      </c>
      <c r="M6" s="1">
        <v>1057585744.65</v>
      </c>
      <c r="U6" s="1">
        <v>245282265.36000001</v>
      </c>
      <c r="X6" s="1">
        <v>1308019476.28</v>
      </c>
    </row>
    <row r="7" spans="1:24" x14ac:dyDescent="0.35">
      <c r="A7" s="5" t="s">
        <v>817</v>
      </c>
      <c r="M7" s="1">
        <v>45000000</v>
      </c>
      <c r="X7" s="1">
        <v>45000000</v>
      </c>
    </row>
    <row r="8" spans="1:24" x14ac:dyDescent="0.35">
      <c r="A8" s="5" t="s">
        <v>780</v>
      </c>
      <c r="M8" s="1">
        <v>1413272845.25</v>
      </c>
      <c r="U8" s="1">
        <v>25000000</v>
      </c>
      <c r="W8" s="1">
        <v>559743.26</v>
      </c>
      <c r="X8" s="1">
        <v>1438832588.51</v>
      </c>
    </row>
    <row r="9" spans="1:24" x14ac:dyDescent="0.35">
      <c r="A9" s="5" t="s">
        <v>745</v>
      </c>
      <c r="F9" s="1">
        <v>1289083165.54</v>
      </c>
      <c r="J9" s="1">
        <v>20713303.43</v>
      </c>
      <c r="M9" s="1">
        <v>3315941383.8000002</v>
      </c>
      <c r="R9" s="1">
        <v>495580063.85000002</v>
      </c>
      <c r="X9" s="1">
        <v>5121317916.6200008</v>
      </c>
    </row>
    <row r="10" spans="1:24" x14ac:dyDescent="0.35">
      <c r="A10" s="5" t="s">
        <v>948</v>
      </c>
      <c r="J10" s="1">
        <v>991404746.72000003</v>
      </c>
      <c r="M10" s="1">
        <v>325000000</v>
      </c>
      <c r="S10" s="1">
        <v>766092709.10000002</v>
      </c>
      <c r="X10" s="1">
        <v>2082497455.8200002</v>
      </c>
    </row>
    <row r="11" spans="1:24" x14ac:dyDescent="0.35">
      <c r="A11" s="5" t="s">
        <v>356</v>
      </c>
      <c r="J11" s="1">
        <v>39778586.990000002</v>
      </c>
      <c r="K11" s="1">
        <v>3895520600.0999999</v>
      </c>
      <c r="M11" s="1">
        <v>5100403000</v>
      </c>
      <c r="O11" s="1">
        <v>286249372.78999996</v>
      </c>
      <c r="T11" s="1">
        <v>87953739424.880005</v>
      </c>
      <c r="X11" s="1">
        <v>97275690984.76001</v>
      </c>
    </row>
    <row r="12" spans="1:24" x14ac:dyDescent="0.35">
      <c r="A12" s="5" t="s">
        <v>980</v>
      </c>
      <c r="C12" s="1">
        <v>258104933.82999998</v>
      </c>
      <c r="I12" s="1">
        <v>5738314919.5</v>
      </c>
      <c r="J12" s="1">
        <v>7702574013.9799995</v>
      </c>
      <c r="M12" s="1">
        <v>7209213888.8699999</v>
      </c>
      <c r="U12" s="1">
        <v>1588542436.1700001</v>
      </c>
      <c r="V12" s="1">
        <v>1533932899.9200001</v>
      </c>
      <c r="X12" s="1">
        <v>24030683092.269997</v>
      </c>
    </row>
    <row r="13" spans="1:24" x14ac:dyDescent="0.35">
      <c r="A13" s="5" t="s">
        <v>880</v>
      </c>
      <c r="E13" s="1">
        <v>2823280723.6799998</v>
      </c>
      <c r="J13" s="1">
        <v>76503286.289999992</v>
      </c>
      <c r="M13" s="1">
        <v>490000000</v>
      </c>
      <c r="U13" s="1">
        <v>697250000</v>
      </c>
      <c r="X13" s="1">
        <v>4087034009.9699998</v>
      </c>
    </row>
    <row r="14" spans="1:24" x14ac:dyDescent="0.35">
      <c r="A14" s="5" t="s">
        <v>45</v>
      </c>
      <c r="D14" s="1">
        <v>1905016680.2699997</v>
      </c>
      <c r="U14" s="1">
        <v>277715336.65999997</v>
      </c>
      <c r="X14" s="1">
        <v>2182732016.9299998</v>
      </c>
    </row>
    <row r="15" spans="1:24" x14ac:dyDescent="0.35">
      <c r="A15" s="5" t="s">
        <v>345</v>
      </c>
      <c r="J15" s="1">
        <v>7800539288.0300007</v>
      </c>
      <c r="M15" s="1">
        <v>135100560</v>
      </c>
      <c r="X15" s="1">
        <v>7935639848.0300007</v>
      </c>
    </row>
    <row r="16" spans="1:24" x14ac:dyDescent="0.35">
      <c r="A16" s="5" t="s">
        <v>243</v>
      </c>
      <c r="B16" s="1">
        <v>37959041003.290001</v>
      </c>
      <c r="G16" s="1">
        <v>2232380809.8699999</v>
      </c>
      <c r="H16" s="1">
        <v>69618216899</v>
      </c>
      <c r="J16" s="1">
        <v>195441504.75999999</v>
      </c>
      <c r="L16" s="1">
        <v>421210899.75999999</v>
      </c>
      <c r="M16" s="1">
        <v>977400000</v>
      </c>
      <c r="N16" s="1">
        <v>22387621055.599998</v>
      </c>
      <c r="U16" s="1">
        <v>200000000</v>
      </c>
      <c r="X16" s="1">
        <v>133991312172.28</v>
      </c>
    </row>
    <row r="17" spans="1:24" x14ac:dyDescent="0.35">
      <c r="A17" s="5" t="s">
        <v>655</v>
      </c>
      <c r="M17" s="1">
        <v>15000000</v>
      </c>
      <c r="U17" s="1">
        <v>40000000</v>
      </c>
      <c r="X17" s="1">
        <v>55000000</v>
      </c>
    </row>
    <row r="18" spans="1:24" x14ac:dyDescent="0.35">
      <c r="A18" s="5" t="s">
        <v>806</v>
      </c>
      <c r="M18" s="1">
        <v>215000000</v>
      </c>
      <c r="U18" s="1">
        <v>32000000</v>
      </c>
      <c r="X18" s="1">
        <v>247000000</v>
      </c>
    </row>
    <row r="19" spans="1:24" x14ac:dyDescent="0.35">
      <c r="A19" s="5" t="s">
        <v>661</v>
      </c>
      <c r="J19" s="1">
        <v>2342860845.6199999</v>
      </c>
      <c r="M19" s="1">
        <v>3257495965.1999998</v>
      </c>
      <c r="U19" s="1">
        <v>1027089034.77</v>
      </c>
      <c r="X19" s="1">
        <v>6627445845.5900002</v>
      </c>
    </row>
    <row r="20" spans="1:24" x14ac:dyDescent="0.35">
      <c r="A20" s="5" t="s">
        <v>822</v>
      </c>
      <c r="J20" s="1">
        <v>1599482802.3499999</v>
      </c>
      <c r="M20" s="1">
        <v>4099422777</v>
      </c>
      <c r="P20" s="1">
        <v>1657096818.1599998</v>
      </c>
      <c r="Q20" s="1">
        <v>792436463.35000002</v>
      </c>
      <c r="X20" s="1">
        <v>8148438860.8600006</v>
      </c>
    </row>
    <row r="21" spans="1:24" x14ac:dyDescent="0.35">
      <c r="A21" s="5" t="s">
        <v>1210</v>
      </c>
      <c r="B21" s="1">
        <v>37959041003.290001</v>
      </c>
      <c r="C21" s="1">
        <v>258104933.82999998</v>
      </c>
      <c r="D21" s="1">
        <v>1905016680.2699997</v>
      </c>
      <c r="E21" s="1">
        <v>2823280723.6799998</v>
      </c>
      <c r="F21" s="1">
        <v>1289083165.54</v>
      </c>
      <c r="G21" s="1">
        <v>2232380809.8699999</v>
      </c>
      <c r="H21" s="1">
        <v>69618216899</v>
      </c>
      <c r="I21" s="1">
        <v>5738314919.5</v>
      </c>
      <c r="J21" s="1">
        <v>20851967087.439999</v>
      </c>
      <c r="K21" s="1">
        <v>3895520600.0999999</v>
      </c>
      <c r="L21" s="1">
        <v>421210899.75999999</v>
      </c>
      <c r="M21" s="1">
        <v>30003808638.77</v>
      </c>
      <c r="N21" s="1">
        <v>22387621055.599998</v>
      </c>
      <c r="O21" s="1">
        <v>286249372.78999996</v>
      </c>
      <c r="P21" s="1">
        <v>1657096818.1599998</v>
      </c>
      <c r="Q21" s="1">
        <v>792436463.35000002</v>
      </c>
      <c r="R21" s="1">
        <v>495580063.85000002</v>
      </c>
      <c r="S21" s="1">
        <v>766092709.10000002</v>
      </c>
      <c r="T21" s="1">
        <v>87953739424.880005</v>
      </c>
      <c r="U21" s="1">
        <v>4400435330.5200005</v>
      </c>
      <c r="V21" s="1">
        <v>1533932899.9200001</v>
      </c>
      <c r="W21" s="1">
        <v>559743.26</v>
      </c>
      <c r="X21" s="1">
        <v>297269690242.48004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20"/>
  <sheetViews>
    <sheetView zoomScale="85" zoomScaleNormal="85" workbookViewId="0">
      <selection activeCell="C34" sqref="C34"/>
    </sheetView>
  </sheetViews>
  <sheetFormatPr baseColWidth="10" defaultRowHeight="14.5" x14ac:dyDescent="0.35"/>
  <cols>
    <col min="1" max="1" width="19.6328125" customWidth="1"/>
    <col min="2" max="2" width="19.453125" style="21" customWidth="1"/>
    <col min="3" max="5" width="18.90625" style="21" bestFit="1" customWidth="1"/>
    <col min="6" max="6" width="19.90625" customWidth="1"/>
    <col min="7" max="7" width="16.453125" customWidth="1"/>
    <col min="8" max="8" width="18" customWidth="1"/>
    <col min="9" max="9" width="43.08984375" customWidth="1"/>
    <col min="10" max="10" width="12" customWidth="1"/>
    <col min="11" max="11" width="11" customWidth="1"/>
    <col min="12" max="12" width="24.54296875" customWidth="1"/>
    <col min="13" max="13" width="16.08984375" customWidth="1"/>
    <col min="14" max="14" width="14.453125" customWidth="1"/>
    <col min="15" max="15" width="23.6328125" customWidth="1"/>
    <col min="16" max="16" width="11" customWidth="1"/>
    <col min="17" max="18" width="12" customWidth="1"/>
    <col min="19" max="19" width="12.36328125" customWidth="1"/>
    <col min="20" max="20" width="13.90625" customWidth="1"/>
    <col min="21" max="21" width="25" customWidth="1"/>
    <col min="22" max="22" width="26.90625" customWidth="1"/>
    <col min="23" max="23" width="18.453125" customWidth="1"/>
    <col min="24" max="24" width="12.54296875" customWidth="1"/>
    <col min="25" max="25" width="18.54296875" bestFit="1" customWidth="1"/>
    <col min="26" max="26" width="28.453125" bestFit="1" customWidth="1"/>
    <col min="27" max="27" width="25.54296875" bestFit="1" customWidth="1"/>
    <col min="28" max="28" width="19.90625" customWidth="1"/>
    <col min="29" max="29" width="16.453125" bestFit="1" customWidth="1"/>
    <col min="30" max="30" width="18" customWidth="1"/>
    <col min="31" max="31" width="43.08984375" bestFit="1" customWidth="1"/>
    <col min="32" max="32" width="12" customWidth="1"/>
    <col min="33" max="33" width="11" customWidth="1"/>
    <col min="34" max="34" width="24.54296875" customWidth="1"/>
    <col min="35" max="35" width="16.08984375" bestFit="1" customWidth="1"/>
    <col min="36" max="36" width="14.453125" customWidth="1"/>
    <col min="37" max="37" width="23.6328125" bestFit="1" customWidth="1"/>
    <col min="38" max="38" width="11" customWidth="1"/>
    <col min="39" max="40" width="12" customWidth="1"/>
    <col min="41" max="41" width="12.36328125" customWidth="1"/>
    <col min="42" max="42" width="13.90625" customWidth="1"/>
    <col min="43" max="43" width="25" bestFit="1" customWidth="1"/>
    <col min="44" max="44" width="26.90625" customWidth="1"/>
    <col min="45" max="45" width="18.453125" bestFit="1" customWidth="1"/>
    <col min="46" max="47" width="18" customWidth="1"/>
    <col min="48" max="48" width="28.453125" bestFit="1" customWidth="1"/>
    <col min="49" max="49" width="25.54296875" bestFit="1" customWidth="1"/>
    <col min="50" max="50" width="19.90625" bestFit="1" customWidth="1"/>
    <col min="51" max="51" width="16.453125" bestFit="1" customWidth="1"/>
    <col min="52" max="52" width="18" bestFit="1" customWidth="1"/>
    <col min="53" max="53" width="43.08984375" bestFit="1" customWidth="1"/>
    <col min="54" max="54" width="12" bestFit="1" customWidth="1"/>
    <col min="55" max="55" width="11" customWidth="1"/>
    <col min="56" max="56" width="24.54296875" bestFit="1" customWidth="1"/>
    <col min="57" max="57" width="16.08984375" bestFit="1" customWidth="1"/>
    <col min="58" max="58" width="14.453125" bestFit="1" customWidth="1"/>
    <col min="59" max="59" width="23.6328125" bestFit="1" customWidth="1"/>
    <col min="60" max="60" width="11" customWidth="1"/>
    <col min="61" max="62" width="12" bestFit="1" customWidth="1"/>
    <col min="63" max="63" width="12.36328125" bestFit="1" customWidth="1"/>
    <col min="64" max="64" width="13.90625" bestFit="1" customWidth="1"/>
    <col min="65" max="65" width="25" bestFit="1" customWidth="1"/>
    <col min="66" max="66" width="26.90625" bestFit="1" customWidth="1"/>
    <col min="67" max="67" width="18.453125" bestFit="1" customWidth="1"/>
    <col min="68" max="68" width="18" bestFit="1" customWidth="1"/>
    <col min="69" max="70" width="18" customWidth="1"/>
    <col min="71" max="71" width="25.54296875" bestFit="1" customWidth="1"/>
    <col min="72" max="72" width="19.90625" bestFit="1" customWidth="1"/>
    <col min="73" max="73" width="16.453125" bestFit="1" customWidth="1"/>
    <col min="74" max="74" width="18" bestFit="1" customWidth="1"/>
    <col min="75" max="75" width="43.08984375" bestFit="1" customWidth="1"/>
    <col min="76" max="76" width="12" bestFit="1" customWidth="1"/>
    <col min="77" max="77" width="11" customWidth="1"/>
    <col min="78" max="78" width="24.54296875" bestFit="1" customWidth="1"/>
    <col min="79" max="79" width="16.08984375" bestFit="1" customWidth="1"/>
    <col min="80" max="80" width="14.453125" bestFit="1" customWidth="1"/>
    <col min="81" max="81" width="23.6328125" bestFit="1" customWidth="1"/>
    <col min="82" max="82" width="11" customWidth="1"/>
    <col min="83" max="84" width="12" bestFit="1" customWidth="1"/>
    <col min="85" max="85" width="12.36328125" bestFit="1" customWidth="1"/>
    <col min="86" max="86" width="13.90625" bestFit="1" customWidth="1"/>
    <col min="87" max="87" width="25" bestFit="1" customWidth="1"/>
    <col min="88" max="88" width="26.90625" bestFit="1" customWidth="1"/>
    <col min="89" max="89" width="18.453125" bestFit="1" customWidth="1"/>
    <col min="90" max="90" width="32" bestFit="1" customWidth="1"/>
    <col min="91" max="93" width="18" bestFit="1" customWidth="1"/>
  </cols>
  <sheetData>
    <row r="3" spans="1:5" x14ac:dyDescent="0.35">
      <c r="A3" s="4" t="s">
        <v>1209</v>
      </c>
      <c r="B3" s="21" t="s">
        <v>1213</v>
      </c>
      <c r="C3" s="21" t="s">
        <v>1214</v>
      </c>
      <c r="D3" s="21" t="s">
        <v>1215</v>
      </c>
      <c r="E3" s="21" t="s">
        <v>1216</v>
      </c>
    </row>
    <row r="4" spans="1:5" x14ac:dyDescent="0.35">
      <c r="A4" s="5" t="s">
        <v>181</v>
      </c>
      <c r="B4" s="21">
        <v>2693045974.5599999</v>
      </c>
      <c r="C4" s="21">
        <v>2487085195.5892</v>
      </c>
      <c r="D4" s="21">
        <v>2617165159.2804441</v>
      </c>
      <c r="E4" s="21">
        <v>2754149920.4300752</v>
      </c>
    </row>
    <row r="5" spans="1:5" x14ac:dyDescent="0.35">
      <c r="A5" s="5" t="s">
        <v>695</v>
      </c>
      <c r="B5" s="21">
        <v>1308019476.28</v>
      </c>
      <c r="C5" s="21">
        <v>920836813.99469995</v>
      </c>
      <c r="D5" s="21">
        <v>972127695.17313898</v>
      </c>
      <c r="E5" s="21">
        <v>1026350553.2440093</v>
      </c>
    </row>
    <row r="6" spans="1:5" x14ac:dyDescent="0.35">
      <c r="A6" s="5" t="s">
        <v>817</v>
      </c>
      <c r="B6" s="21">
        <v>45000000</v>
      </c>
      <c r="C6" s="21">
        <v>47250000</v>
      </c>
      <c r="D6" s="21">
        <v>49612500</v>
      </c>
      <c r="E6" s="21">
        <v>52093125</v>
      </c>
    </row>
    <row r="7" spans="1:5" x14ac:dyDescent="0.35">
      <c r="A7" s="5" t="s">
        <v>780</v>
      </c>
      <c r="B7" s="21">
        <v>1438832588.51</v>
      </c>
      <c r="C7" s="21">
        <v>742512072.73549998</v>
      </c>
      <c r="D7" s="21">
        <v>780172676.37227499</v>
      </c>
      <c r="E7" s="21">
        <v>819753760.19088876</v>
      </c>
    </row>
    <row r="8" spans="1:5" x14ac:dyDescent="0.35">
      <c r="A8" s="5" t="s">
        <v>745</v>
      </c>
      <c r="B8" s="21">
        <v>5121317916.6200008</v>
      </c>
      <c r="C8" s="21">
        <v>4483004623.5595007</v>
      </c>
      <c r="D8" s="21">
        <v>4717015951.4300661</v>
      </c>
      <c r="E8" s="21">
        <v>4963453122.4626408</v>
      </c>
    </row>
    <row r="9" spans="1:5" x14ac:dyDescent="0.35">
      <c r="A9" s="5" t="s">
        <v>948</v>
      </c>
      <c r="B9" s="21">
        <v>2082497455.8199999</v>
      </c>
      <c r="C9" s="44">
        <v>1198331107.596</v>
      </c>
      <c r="D9" s="44">
        <v>1272062458.55094</v>
      </c>
      <c r="E9" s="44">
        <v>1350447412.7438867</v>
      </c>
    </row>
    <row r="10" spans="1:5" x14ac:dyDescent="0.35">
      <c r="A10" s="5" t="s">
        <v>356</v>
      </c>
      <c r="B10" s="21">
        <v>97275690984.759995</v>
      </c>
      <c r="C10" s="44">
        <v>103624932202.46167</v>
      </c>
      <c r="D10" s="44">
        <v>110773178993.634</v>
      </c>
      <c r="E10" s="44">
        <v>118416531637.03831</v>
      </c>
    </row>
    <row r="11" spans="1:5" x14ac:dyDescent="0.35">
      <c r="A11" s="5" t="s">
        <v>980</v>
      </c>
      <c r="B11" s="21">
        <v>24030683092.270004</v>
      </c>
      <c r="C11" s="44">
        <v>12704160719.6507</v>
      </c>
      <c r="D11" s="44">
        <v>13368735801.931789</v>
      </c>
      <c r="E11" s="44">
        <v>14068595331.567833</v>
      </c>
    </row>
    <row r="12" spans="1:5" x14ac:dyDescent="0.35">
      <c r="A12" s="5" t="s">
        <v>880</v>
      </c>
      <c r="B12" s="21">
        <v>4087034009.9700003</v>
      </c>
      <c r="C12" s="44">
        <v>1854173840.7580001</v>
      </c>
      <c r="D12" s="44">
        <v>1961803682.7959001</v>
      </c>
      <c r="E12" s="44">
        <v>2075859497.4356949</v>
      </c>
    </row>
    <row r="13" spans="1:5" x14ac:dyDescent="0.35">
      <c r="A13" s="5" t="s">
        <v>45</v>
      </c>
      <c r="B13" s="21">
        <v>2182732016.9299998</v>
      </c>
      <c r="C13" s="21">
        <v>993778658.64520013</v>
      </c>
      <c r="D13" s="21">
        <v>1049410699.7819841</v>
      </c>
      <c r="E13" s="21">
        <v>1108240360.5499239</v>
      </c>
    </row>
    <row r="14" spans="1:5" x14ac:dyDescent="0.35">
      <c r="A14" s="5" t="s">
        <v>345</v>
      </c>
      <c r="B14" s="21">
        <v>7935639848.0300007</v>
      </c>
      <c r="C14" s="21">
        <v>7694267194.0890007</v>
      </c>
      <c r="D14" s="21">
        <v>8078980553.7934504</v>
      </c>
      <c r="E14" s="21">
        <v>8482929581.4831238</v>
      </c>
    </row>
    <row r="15" spans="1:5" x14ac:dyDescent="0.35">
      <c r="A15" s="5" t="s">
        <v>243</v>
      </c>
      <c r="B15" s="21">
        <v>133991312172.28</v>
      </c>
      <c r="C15" s="44">
        <v>142807675902.89529</v>
      </c>
      <c r="D15" s="44">
        <v>152786855844.50702</v>
      </c>
      <c r="E15" s="44">
        <v>163463710513.45212</v>
      </c>
    </row>
    <row r="16" spans="1:5" x14ac:dyDescent="0.35">
      <c r="A16" s="5" t="s">
        <v>655</v>
      </c>
      <c r="B16" s="21">
        <v>55000000</v>
      </c>
      <c r="C16" s="21">
        <v>58550000</v>
      </c>
      <c r="D16" s="21">
        <v>62333500</v>
      </c>
      <c r="E16" s="21">
        <v>66366095</v>
      </c>
    </row>
    <row r="17" spans="1:5" x14ac:dyDescent="0.35">
      <c r="A17" s="5" t="s">
        <v>806</v>
      </c>
      <c r="B17" s="21">
        <v>247000000</v>
      </c>
      <c r="C17" s="21">
        <v>154990000</v>
      </c>
      <c r="D17" s="21">
        <v>163424300</v>
      </c>
      <c r="E17" s="21">
        <v>172328251</v>
      </c>
    </row>
    <row r="18" spans="1:5" x14ac:dyDescent="0.35">
      <c r="A18" s="5" t="s">
        <v>661</v>
      </c>
      <c r="B18" s="21">
        <v>6627445845.5900002</v>
      </c>
      <c r="C18" s="44">
        <v>6048151741.718401</v>
      </c>
      <c r="D18" s="44">
        <v>6372539034.1483994</v>
      </c>
      <c r="E18" s="44">
        <v>6714684270.5739813</v>
      </c>
    </row>
    <row r="19" spans="1:5" x14ac:dyDescent="0.35">
      <c r="A19" s="5" t="s">
        <v>822</v>
      </c>
      <c r="B19" s="21">
        <v>8148438860.8599997</v>
      </c>
      <c r="C19" s="44">
        <v>7481997064.3945007</v>
      </c>
      <c r="D19" s="44">
        <v>7908259116.6521149</v>
      </c>
      <c r="E19" s="44">
        <v>8359485625.4552641</v>
      </c>
    </row>
    <row r="20" spans="1:5" x14ac:dyDescent="0.35">
      <c r="A20" s="5" t="s">
        <v>1210</v>
      </c>
      <c r="B20" s="21">
        <v>297269690242.47998</v>
      </c>
      <c r="C20" s="21">
        <v>293301697138.08765</v>
      </c>
      <c r="D20" s="21">
        <v>312933677968.05151</v>
      </c>
      <c r="E20" s="21">
        <v>333894979057.62775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8"/>
  <sheetViews>
    <sheetView workbookViewId="0">
      <selection activeCell="B23" sqref="B23"/>
    </sheetView>
  </sheetViews>
  <sheetFormatPr baseColWidth="10" defaultRowHeight="14.5" x14ac:dyDescent="0.35"/>
  <cols>
    <col min="1" max="1" width="55.453125" bestFit="1" customWidth="1"/>
    <col min="2" max="5" width="17.90625" style="11" bestFit="1" customWidth="1"/>
    <col min="6" max="7" width="15.6328125" style="11" bestFit="1" customWidth="1"/>
    <col min="8" max="8" width="16.90625" style="11" bestFit="1" customWidth="1"/>
    <col min="9" max="9" width="15.6328125" style="11" bestFit="1" customWidth="1"/>
    <col min="10" max="10" width="16.90625" style="11" bestFit="1" customWidth="1"/>
    <col min="11" max="11" width="15.6328125" style="11" bestFit="1" customWidth="1"/>
    <col min="12" max="12" width="14.08984375" style="11" bestFit="1" customWidth="1"/>
    <col min="13" max="14" width="16.90625" style="11" bestFit="1" customWidth="1"/>
    <col min="15" max="15" width="14.08984375" style="11" bestFit="1" customWidth="1"/>
    <col min="16" max="16" width="15.6328125" style="11" bestFit="1" customWidth="1"/>
    <col min="17" max="19" width="14.08984375" style="11" bestFit="1" customWidth="1"/>
    <col min="20" max="20" width="17.90625" style="11" bestFit="1" customWidth="1"/>
    <col min="21" max="21" width="11.54296875" style="11" bestFit="1" customWidth="1"/>
    <col min="22" max="23" width="15.6328125" style="11" bestFit="1" customWidth="1"/>
    <col min="24" max="24" width="17.90625" style="11" bestFit="1" customWidth="1"/>
  </cols>
  <sheetData>
    <row r="1" spans="1:24" x14ac:dyDescent="0.35">
      <c r="A1" s="59" t="s">
        <v>1218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</row>
    <row r="2" spans="1:24" s="12" customFormat="1" ht="44.25" customHeight="1" x14ac:dyDescent="0.35">
      <c r="A2" s="13" t="s">
        <v>1217</v>
      </c>
      <c r="B2" s="14" t="s">
        <v>1201</v>
      </c>
      <c r="C2" s="14" t="s">
        <v>1208</v>
      </c>
      <c r="D2" s="14" t="s">
        <v>1198</v>
      </c>
      <c r="E2" s="14" t="s">
        <v>1197</v>
      </c>
      <c r="F2" s="14" t="s">
        <v>1194</v>
      </c>
      <c r="G2" s="14" t="s">
        <v>1202</v>
      </c>
      <c r="H2" s="14" t="s">
        <v>1203</v>
      </c>
      <c r="I2" s="14" t="s">
        <v>1206</v>
      </c>
      <c r="J2" s="14" t="s">
        <v>1189</v>
      </c>
      <c r="K2" s="14" t="s">
        <v>1187</v>
      </c>
      <c r="L2" s="14" t="s">
        <v>1205</v>
      </c>
      <c r="M2" s="14" t="s">
        <v>1185</v>
      </c>
      <c r="N2" s="14" t="s">
        <v>1204</v>
      </c>
      <c r="O2" s="14" t="s">
        <v>1186</v>
      </c>
      <c r="P2" s="14" t="s">
        <v>1200</v>
      </c>
      <c r="Q2" s="14" t="s">
        <v>1199</v>
      </c>
      <c r="R2" s="14" t="s">
        <v>1195</v>
      </c>
      <c r="S2" s="14" t="s">
        <v>1196</v>
      </c>
      <c r="T2" s="14" t="s">
        <v>1184</v>
      </c>
      <c r="U2" s="14" t="s">
        <v>1211</v>
      </c>
      <c r="V2" s="14" t="s">
        <v>1193</v>
      </c>
      <c r="W2" s="14" t="s">
        <v>1207</v>
      </c>
      <c r="X2" s="14" t="s">
        <v>1210</v>
      </c>
    </row>
    <row r="3" spans="1:24" x14ac:dyDescent="0.35">
      <c r="A3" s="15" t="s">
        <v>181</v>
      </c>
      <c r="B3" s="16"/>
      <c r="C3" s="16"/>
      <c r="D3" s="16"/>
      <c r="E3" s="16"/>
      <c r="F3" s="16"/>
      <c r="G3" s="16"/>
      <c r="H3" s="16"/>
      <c r="I3" s="16"/>
      <c r="J3" s="16">
        <v>77517243</v>
      </c>
      <c r="K3" s="16"/>
      <c r="L3" s="16"/>
      <c r="M3" s="16">
        <v>2347972474</v>
      </c>
      <c r="N3" s="16"/>
      <c r="O3" s="16"/>
      <c r="P3" s="16"/>
      <c r="Q3" s="16"/>
      <c r="R3" s="16"/>
      <c r="S3" s="16"/>
      <c r="T3" s="16"/>
      <c r="U3" s="16"/>
      <c r="V3" s="16">
        <v>267556257.56000003</v>
      </c>
      <c r="W3" s="16"/>
      <c r="X3" s="16">
        <v>2693045974.5599999</v>
      </c>
    </row>
    <row r="4" spans="1:24" x14ac:dyDescent="0.35">
      <c r="A4" s="15" t="s">
        <v>695</v>
      </c>
      <c r="B4" s="16"/>
      <c r="C4" s="16"/>
      <c r="D4" s="16"/>
      <c r="E4" s="16"/>
      <c r="F4" s="16"/>
      <c r="G4" s="16"/>
      <c r="H4" s="16"/>
      <c r="I4" s="16"/>
      <c r="J4" s="16">
        <v>5151466.2699999996</v>
      </c>
      <c r="K4" s="16"/>
      <c r="L4" s="16"/>
      <c r="M4" s="16">
        <v>1057585744.65</v>
      </c>
      <c r="N4" s="16"/>
      <c r="O4" s="16"/>
      <c r="P4" s="16"/>
      <c r="Q4" s="16"/>
      <c r="R4" s="16"/>
      <c r="S4" s="16"/>
      <c r="T4" s="16"/>
      <c r="U4" s="16"/>
      <c r="V4" s="16">
        <v>245282265.36000001</v>
      </c>
      <c r="W4" s="16"/>
      <c r="X4" s="16">
        <v>1308019476.28</v>
      </c>
    </row>
    <row r="5" spans="1:24" x14ac:dyDescent="0.35">
      <c r="A5" s="15" t="s">
        <v>817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>
        <v>45000000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>
        <v>45000000</v>
      </c>
    </row>
    <row r="6" spans="1:24" x14ac:dyDescent="0.35">
      <c r="A6" s="15" t="s">
        <v>780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>
        <v>1413272845.25</v>
      </c>
      <c r="N6" s="16"/>
      <c r="O6" s="16"/>
      <c r="P6" s="16"/>
      <c r="Q6" s="16"/>
      <c r="R6" s="16"/>
      <c r="S6" s="16"/>
      <c r="T6" s="16"/>
      <c r="U6" s="16">
        <v>559743.26</v>
      </c>
      <c r="V6" s="16">
        <v>25000000</v>
      </c>
      <c r="W6" s="16"/>
      <c r="X6" s="16">
        <v>1438832588.51</v>
      </c>
    </row>
    <row r="7" spans="1:24" x14ac:dyDescent="0.35">
      <c r="A7" s="15" t="s">
        <v>745</v>
      </c>
      <c r="B7" s="16"/>
      <c r="C7" s="16"/>
      <c r="D7" s="16"/>
      <c r="E7" s="16"/>
      <c r="F7" s="16">
        <v>1289083165.54</v>
      </c>
      <c r="G7" s="16"/>
      <c r="H7" s="16"/>
      <c r="I7" s="16"/>
      <c r="J7" s="16">
        <v>20713303.43</v>
      </c>
      <c r="K7" s="16"/>
      <c r="L7" s="16"/>
      <c r="M7" s="16">
        <v>3315941383.8000002</v>
      </c>
      <c r="N7" s="16"/>
      <c r="O7" s="16"/>
      <c r="P7" s="16"/>
      <c r="Q7" s="16"/>
      <c r="R7" s="16">
        <v>495580063.85000002</v>
      </c>
      <c r="S7" s="16"/>
      <c r="T7" s="16"/>
      <c r="U7" s="16"/>
      <c r="V7" s="16"/>
      <c r="W7" s="16"/>
      <c r="X7" s="16">
        <v>5121317916.6200008</v>
      </c>
    </row>
    <row r="8" spans="1:24" x14ac:dyDescent="0.35">
      <c r="A8" s="15" t="s">
        <v>948</v>
      </c>
      <c r="B8" s="16"/>
      <c r="C8" s="16"/>
      <c r="D8" s="16"/>
      <c r="E8" s="16"/>
      <c r="F8" s="16"/>
      <c r="G8" s="16"/>
      <c r="H8" s="16"/>
      <c r="I8" s="16"/>
      <c r="J8" s="16">
        <v>991404746.72000003</v>
      </c>
      <c r="K8" s="16"/>
      <c r="L8" s="16"/>
      <c r="M8" s="16">
        <v>325000000</v>
      </c>
      <c r="N8" s="16"/>
      <c r="O8" s="16"/>
      <c r="P8" s="16"/>
      <c r="Q8" s="16"/>
      <c r="R8" s="16"/>
      <c r="S8" s="16">
        <v>766092709.10000002</v>
      </c>
      <c r="T8" s="16"/>
      <c r="U8" s="16"/>
      <c r="V8" s="16"/>
      <c r="W8" s="16"/>
      <c r="X8" s="16">
        <v>2082497455.8200002</v>
      </c>
    </row>
    <row r="9" spans="1:24" x14ac:dyDescent="0.35">
      <c r="A9" s="15" t="s">
        <v>356</v>
      </c>
      <c r="B9" s="16"/>
      <c r="C9" s="16"/>
      <c r="D9" s="16"/>
      <c r="E9" s="16"/>
      <c r="F9" s="16"/>
      <c r="G9" s="16"/>
      <c r="H9" s="16"/>
      <c r="I9" s="16"/>
      <c r="J9" s="16">
        <v>39778586.990000002</v>
      </c>
      <c r="K9" s="16">
        <v>3895520600.0999999</v>
      </c>
      <c r="L9" s="16"/>
      <c r="M9" s="16">
        <v>5100403000</v>
      </c>
      <c r="N9" s="16"/>
      <c r="O9" s="16">
        <v>286249372.78999996</v>
      </c>
      <c r="P9" s="16"/>
      <c r="Q9" s="16"/>
      <c r="R9" s="16"/>
      <c r="S9" s="16"/>
      <c r="T9" s="16">
        <v>87953739424.880005</v>
      </c>
      <c r="U9" s="16"/>
      <c r="V9" s="16"/>
      <c r="W9" s="16"/>
      <c r="X9" s="16">
        <v>97275690984.76001</v>
      </c>
    </row>
    <row r="10" spans="1:24" x14ac:dyDescent="0.35">
      <c r="A10" s="15" t="s">
        <v>980</v>
      </c>
      <c r="B10" s="16"/>
      <c r="C10" s="16">
        <v>258104933.82999998</v>
      </c>
      <c r="D10" s="16"/>
      <c r="E10" s="16"/>
      <c r="F10" s="16"/>
      <c r="G10" s="16"/>
      <c r="H10" s="16"/>
      <c r="I10" s="16">
        <v>5738314919.5</v>
      </c>
      <c r="J10" s="16">
        <v>7702574013.9799995</v>
      </c>
      <c r="K10" s="16"/>
      <c r="L10" s="16"/>
      <c r="M10" s="16">
        <v>7209213888.8699999</v>
      </c>
      <c r="N10" s="16"/>
      <c r="O10" s="16"/>
      <c r="P10" s="16"/>
      <c r="Q10" s="16"/>
      <c r="R10" s="16"/>
      <c r="S10" s="16"/>
      <c r="T10" s="16"/>
      <c r="U10" s="16"/>
      <c r="V10" s="16">
        <v>1588542436.1700001</v>
      </c>
      <c r="W10" s="16">
        <v>1533932899.9200001</v>
      </c>
      <c r="X10" s="16">
        <v>24030683092.269997</v>
      </c>
    </row>
    <row r="11" spans="1:24" x14ac:dyDescent="0.35">
      <c r="A11" s="15" t="s">
        <v>880</v>
      </c>
      <c r="B11" s="16"/>
      <c r="C11" s="16"/>
      <c r="D11" s="16"/>
      <c r="E11" s="16">
        <v>2823280723.6799998</v>
      </c>
      <c r="F11" s="16"/>
      <c r="G11" s="16"/>
      <c r="H11" s="16"/>
      <c r="I11" s="16"/>
      <c r="J11" s="16">
        <v>76503286.289999992</v>
      </c>
      <c r="K11" s="16"/>
      <c r="L11" s="16"/>
      <c r="M11" s="16">
        <v>490000000</v>
      </c>
      <c r="N11" s="16"/>
      <c r="O11" s="16"/>
      <c r="P11" s="16"/>
      <c r="Q11" s="16"/>
      <c r="R11" s="16"/>
      <c r="S11" s="16"/>
      <c r="T11" s="16"/>
      <c r="U11" s="16"/>
      <c r="V11" s="16">
        <v>697250000</v>
      </c>
      <c r="W11" s="16"/>
      <c r="X11" s="16">
        <v>4087034009.9699998</v>
      </c>
    </row>
    <row r="12" spans="1:24" x14ac:dyDescent="0.35">
      <c r="A12" s="15" t="s">
        <v>45</v>
      </c>
      <c r="B12" s="16"/>
      <c r="C12" s="16"/>
      <c r="D12" s="16">
        <v>1905016680.2699997</v>
      </c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>
        <v>277715336.65999997</v>
      </c>
      <c r="W12" s="16"/>
      <c r="X12" s="16">
        <v>2182732016.9299998</v>
      </c>
    </row>
    <row r="13" spans="1:24" x14ac:dyDescent="0.35">
      <c r="A13" s="15" t="s">
        <v>345</v>
      </c>
      <c r="B13" s="16"/>
      <c r="C13" s="16"/>
      <c r="D13" s="16"/>
      <c r="E13" s="16"/>
      <c r="F13" s="16"/>
      <c r="G13" s="16"/>
      <c r="H13" s="16"/>
      <c r="I13" s="16"/>
      <c r="J13" s="16">
        <v>7800539288.0300007</v>
      </c>
      <c r="K13" s="16"/>
      <c r="L13" s="16"/>
      <c r="M13" s="16">
        <v>135100560</v>
      </c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>
        <v>7935639848.0300007</v>
      </c>
    </row>
    <row r="14" spans="1:24" x14ac:dyDescent="0.35">
      <c r="A14" s="15" t="s">
        <v>243</v>
      </c>
      <c r="B14" s="16">
        <v>37959041003.290001</v>
      </c>
      <c r="C14" s="16"/>
      <c r="D14" s="16"/>
      <c r="E14" s="16"/>
      <c r="F14" s="16"/>
      <c r="G14" s="16">
        <v>2232380809.8699999</v>
      </c>
      <c r="H14" s="16">
        <v>69618216899</v>
      </c>
      <c r="I14" s="16"/>
      <c r="J14" s="16">
        <v>195441504.75999999</v>
      </c>
      <c r="K14" s="16"/>
      <c r="L14" s="16">
        <v>421210899.75999999</v>
      </c>
      <c r="M14" s="16">
        <v>977400000</v>
      </c>
      <c r="N14" s="16">
        <v>22387621055.599998</v>
      </c>
      <c r="O14" s="16"/>
      <c r="P14" s="16"/>
      <c r="Q14" s="16"/>
      <c r="R14" s="16"/>
      <c r="S14" s="16"/>
      <c r="T14" s="16"/>
      <c r="U14" s="16"/>
      <c r="V14" s="16">
        <v>200000000</v>
      </c>
      <c r="W14" s="16"/>
      <c r="X14" s="16">
        <v>133991312172.28</v>
      </c>
    </row>
    <row r="15" spans="1:24" x14ac:dyDescent="0.35">
      <c r="A15" s="15" t="s">
        <v>655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>
        <v>15000000</v>
      </c>
      <c r="N15" s="16"/>
      <c r="O15" s="16"/>
      <c r="P15" s="16"/>
      <c r="Q15" s="16"/>
      <c r="R15" s="16"/>
      <c r="S15" s="16"/>
      <c r="T15" s="16"/>
      <c r="U15" s="16"/>
      <c r="V15" s="16">
        <v>40000000</v>
      </c>
      <c r="W15" s="16"/>
      <c r="X15" s="16">
        <v>55000000</v>
      </c>
    </row>
    <row r="16" spans="1:24" x14ac:dyDescent="0.35">
      <c r="A16" s="15" t="s">
        <v>806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>
        <v>215000000</v>
      </c>
      <c r="N16" s="16"/>
      <c r="O16" s="16"/>
      <c r="P16" s="16"/>
      <c r="Q16" s="16"/>
      <c r="R16" s="16"/>
      <c r="S16" s="16"/>
      <c r="T16" s="16"/>
      <c r="U16" s="16"/>
      <c r="V16" s="16">
        <v>32000000</v>
      </c>
      <c r="W16" s="16"/>
      <c r="X16" s="16">
        <v>247000000</v>
      </c>
    </row>
    <row r="17" spans="1:24" x14ac:dyDescent="0.35">
      <c r="A17" s="15" t="s">
        <v>661</v>
      </c>
      <c r="B17" s="16"/>
      <c r="C17" s="16"/>
      <c r="D17" s="16"/>
      <c r="E17" s="16"/>
      <c r="F17" s="16"/>
      <c r="G17" s="16"/>
      <c r="H17" s="16"/>
      <c r="I17" s="16"/>
      <c r="J17" s="16">
        <v>2342860845.6199999</v>
      </c>
      <c r="K17" s="16"/>
      <c r="L17" s="16"/>
      <c r="M17" s="16">
        <v>3257495965.1999998</v>
      </c>
      <c r="N17" s="16"/>
      <c r="O17" s="16"/>
      <c r="P17" s="16"/>
      <c r="Q17" s="16"/>
      <c r="R17" s="16"/>
      <c r="S17" s="16"/>
      <c r="T17" s="16"/>
      <c r="U17" s="16"/>
      <c r="V17" s="16">
        <v>1027089034.77</v>
      </c>
      <c r="W17" s="16"/>
      <c r="X17" s="16">
        <v>6627445845.5900002</v>
      </c>
    </row>
    <row r="18" spans="1:24" x14ac:dyDescent="0.35">
      <c r="A18" s="15" t="s">
        <v>822</v>
      </c>
      <c r="B18" s="16"/>
      <c r="C18" s="16"/>
      <c r="D18" s="16"/>
      <c r="E18" s="16"/>
      <c r="F18" s="16"/>
      <c r="G18" s="16"/>
      <c r="H18" s="16"/>
      <c r="I18" s="16"/>
      <c r="J18" s="16">
        <v>1599482802.3499999</v>
      </c>
      <c r="K18" s="16"/>
      <c r="L18" s="16"/>
      <c r="M18" s="16">
        <v>4099422777</v>
      </c>
      <c r="N18" s="16"/>
      <c r="O18" s="16"/>
      <c r="P18" s="16">
        <v>1657096818.1599998</v>
      </c>
      <c r="Q18" s="16">
        <v>792436463.35000002</v>
      </c>
      <c r="R18" s="16"/>
      <c r="S18" s="16"/>
      <c r="T18" s="16"/>
      <c r="U18" s="16"/>
      <c r="V18" s="16"/>
      <c r="W18" s="16"/>
      <c r="X18" s="16">
        <v>8148438860.8600006</v>
      </c>
    </row>
    <row r="19" spans="1:24" x14ac:dyDescent="0.35">
      <c r="A19" s="17" t="s">
        <v>1210</v>
      </c>
      <c r="B19" s="18">
        <v>37959041003.290001</v>
      </c>
      <c r="C19" s="18">
        <v>258104933.82999998</v>
      </c>
      <c r="D19" s="18">
        <v>1905016680.2699997</v>
      </c>
      <c r="E19" s="18">
        <v>2823280723.6799998</v>
      </c>
      <c r="F19" s="18">
        <v>1289083165.54</v>
      </c>
      <c r="G19" s="18">
        <v>2232380809.8699999</v>
      </c>
      <c r="H19" s="18">
        <v>69618216899</v>
      </c>
      <c r="I19" s="18">
        <v>5738314919.5</v>
      </c>
      <c r="J19" s="18">
        <v>20851967087.439999</v>
      </c>
      <c r="K19" s="18">
        <v>3895520600.0999999</v>
      </c>
      <c r="L19" s="18">
        <v>421210899.75999999</v>
      </c>
      <c r="M19" s="18">
        <v>30003808638.77</v>
      </c>
      <c r="N19" s="18">
        <v>22387621055.599998</v>
      </c>
      <c r="O19" s="18">
        <v>286249372.78999996</v>
      </c>
      <c r="P19" s="18">
        <v>1657096818.1599998</v>
      </c>
      <c r="Q19" s="18">
        <v>792436463.35000002</v>
      </c>
      <c r="R19" s="18">
        <v>495580063.85000002</v>
      </c>
      <c r="S19" s="18">
        <v>766092709.10000002</v>
      </c>
      <c r="T19" s="18">
        <v>87953739424.880005</v>
      </c>
      <c r="U19" s="18">
        <v>559743.26</v>
      </c>
      <c r="V19" s="18">
        <v>4400435330.5200005</v>
      </c>
      <c r="W19" s="18">
        <v>1533932899.9200001</v>
      </c>
      <c r="X19" s="18">
        <v>297269690242.48004</v>
      </c>
    </row>
    <row r="22" spans="1:24" x14ac:dyDescent="0.35">
      <c r="A22" s="60">
        <v>2025</v>
      </c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2"/>
    </row>
    <row r="23" spans="1:24" s="12" customFormat="1" ht="44.25" customHeight="1" x14ac:dyDescent="0.35">
      <c r="A23" s="13" t="s">
        <v>1217</v>
      </c>
      <c r="B23" s="14" t="s">
        <v>1201</v>
      </c>
      <c r="C23" s="14" t="s">
        <v>1208</v>
      </c>
      <c r="D23" s="14" t="s">
        <v>1198</v>
      </c>
      <c r="E23" s="14" t="s">
        <v>1197</v>
      </c>
      <c r="F23" s="14" t="s">
        <v>1194</v>
      </c>
      <c r="G23" s="14" t="s">
        <v>1202</v>
      </c>
      <c r="H23" s="14" t="s">
        <v>1203</v>
      </c>
      <c r="I23" s="14" t="s">
        <v>1206</v>
      </c>
      <c r="J23" s="14" t="s">
        <v>1189</v>
      </c>
      <c r="K23" s="14" t="s">
        <v>1187</v>
      </c>
      <c r="L23" s="14" t="s">
        <v>1205</v>
      </c>
      <c r="M23" s="14" t="s">
        <v>1185</v>
      </c>
      <c r="N23" s="14" t="s">
        <v>1204</v>
      </c>
      <c r="O23" s="14" t="s">
        <v>1186</v>
      </c>
      <c r="P23" s="14" t="s">
        <v>1200</v>
      </c>
      <c r="Q23" s="14" t="s">
        <v>1199</v>
      </c>
      <c r="R23" s="14" t="s">
        <v>1195</v>
      </c>
      <c r="S23" s="14" t="s">
        <v>1196</v>
      </c>
      <c r="T23" s="14" t="s">
        <v>1184</v>
      </c>
      <c r="U23" s="14" t="s">
        <v>1211</v>
      </c>
      <c r="V23" s="14" t="s">
        <v>1193</v>
      </c>
      <c r="W23" s="14" t="s">
        <v>1207</v>
      </c>
      <c r="X23" s="14" t="s">
        <v>1210</v>
      </c>
    </row>
    <row r="24" spans="1:24" x14ac:dyDescent="0.35">
      <c r="A24" s="15" t="s">
        <v>181</v>
      </c>
      <c r="B24" s="16"/>
      <c r="C24" s="16"/>
      <c r="D24" s="16"/>
      <c r="E24" s="16"/>
      <c r="F24" s="16"/>
      <c r="G24" s="16"/>
      <c r="H24" s="16"/>
      <c r="I24" s="16"/>
      <c r="J24" s="16">
        <v>0</v>
      </c>
      <c r="K24" s="16"/>
      <c r="L24" s="16"/>
      <c r="M24" s="16">
        <v>2200800000</v>
      </c>
      <c r="N24" s="16"/>
      <c r="O24" s="16"/>
      <c r="P24" s="16"/>
      <c r="Q24" s="16"/>
      <c r="R24" s="16"/>
      <c r="S24" s="16"/>
      <c r="T24" s="16"/>
      <c r="U24" s="16"/>
      <c r="V24" s="16">
        <v>286285195.58920002</v>
      </c>
      <c r="W24" s="16"/>
      <c r="X24" s="16">
        <v>2487085195.5892</v>
      </c>
    </row>
    <row r="25" spans="1:24" x14ac:dyDescent="0.35">
      <c r="A25" s="15" t="s">
        <v>695</v>
      </c>
      <c r="B25" s="16"/>
      <c r="C25" s="16"/>
      <c r="D25" s="16"/>
      <c r="E25" s="16"/>
      <c r="F25" s="16"/>
      <c r="G25" s="16"/>
      <c r="H25" s="16"/>
      <c r="I25" s="16"/>
      <c r="J25" s="16">
        <v>0</v>
      </c>
      <c r="K25" s="16"/>
      <c r="L25" s="16"/>
      <c r="M25" s="16">
        <v>658384790.05949998</v>
      </c>
      <c r="N25" s="16"/>
      <c r="O25" s="16"/>
      <c r="P25" s="16"/>
      <c r="Q25" s="16"/>
      <c r="R25" s="16"/>
      <c r="S25" s="16"/>
      <c r="T25" s="16"/>
      <c r="U25" s="16"/>
      <c r="V25" s="16">
        <v>262452023.93519998</v>
      </c>
      <c r="W25" s="16"/>
      <c r="X25" s="16">
        <v>920836813.99469995</v>
      </c>
    </row>
    <row r="26" spans="1:24" x14ac:dyDescent="0.35">
      <c r="A26" s="15" t="s">
        <v>817</v>
      </c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>
        <v>47250000</v>
      </c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>
        <v>47250000</v>
      </c>
    </row>
    <row r="27" spans="1:24" x14ac:dyDescent="0.35">
      <c r="A27" s="15" t="s">
        <v>780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>
        <v>715762072.73549998</v>
      </c>
      <c r="N27" s="16"/>
      <c r="O27" s="16"/>
      <c r="P27" s="16"/>
      <c r="Q27" s="16"/>
      <c r="R27" s="16"/>
      <c r="S27" s="16"/>
      <c r="T27" s="16"/>
      <c r="U27" s="16">
        <v>0</v>
      </c>
      <c r="V27" s="16">
        <v>26750000</v>
      </c>
      <c r="W27" s="16"/>
      <c r="X27" s="16">
        <v>742512072.73549998</v>
      </c>
    </row>
    <row r="28" spans="1:24" x14ac:dyDescent="0.35">
      <c r="A28" s="15" t="s">
        <v>745</v>
      </c>
      <c r="B28" s="16"/>
      <c r="C28" s="16"/>
      <c r="D28" s="16"/>
      <c r="E28" s="16"/>
      <c r="F28" s="16">
        <v>525711335.94</v>
      </c>
      <c r="G28" s="16"/>
      <c r="H28" s="16"/>
      <c r="I28" s="16"/>
      <c r="J28" s="16">
        <v>10000000</v>
      </c>
      <c r="K28" s="16"/>
      <c r="L28" s="16"/>
      <c r="M28" s="16">
        <v>3429238452.9900002</v>
      </c>
      <c r="N28" s="16"/>
      <c r="O28" s="16"/>
      <c r="P28" s="16"/>
      <c r="Q28" s="16"/>
      <c r="R28" s="16">
        <v>518054834.62950003</v>
      </c>
      <c r="S28" s="16"/>
      <c r="T28" s="16"/>
      <c r="U28" s="16"/>
      <c r="V28" s="16"/>
      <c r="W28" s="16"/>
      <c r="X28" s="16">
        <v>4483004623.5595007</v>
      </c>
    </row>
    <row r="29" spans="1:24" x14ac:dyDescent="0.35">
      <c r="A29" s="15" t="s">
        <v>948</v>
      </c>
      <c r="B29" s="16"/>
      <c r="C29" s="16"/>
      <c r="D29" s="16"/>
      <c r="E29" s="16"/>
      <c r="F29" s="16"/>
      <c r="G29" s="16"/>
      <c r="H29" s="16"/>
      <c r="I29" s="16"/>
      <c r="J29" s="16">
        <v>245091328.83899999</v>
      </c>
      <c r="K29" s="16"/>
      <c r="L29" s="16"/>
      <c r="M29" s="16">
        <v>262500000</v>
      </c>
      <c r="N29" s="16"/>
      <c r="O29" s="16"/>
      <c r="P29" s="16"/>
      <c r="Q29" s="16"/>
      <c r="R29" s="16"/>
      <c r="S29" s="16">
        <v>690739778.75699997</v>
      </c>
      <c r="T29" s="16"/>
      <c r="U29" s="16"/>
      <c r="V29" s="16"/>
      <c r="W29" s="16"/>
      <c r="X29" s="16">
        <v>1198331107.596</v>
      </c>
    </row>
    <row r="30" spans="1:24" x14ac:dyDescent="0.35">
      <c r="A30" s="15" t="s">
        <v>356</v>
      </c>
      <c r="B30" s="16"/>
      <c r="C30" s="16"/>
      <c r="D30" s="16"/>
      <c r="E30" s="16"/>
      <c r="F30" s="16"/>
      <c r="G30" s="16"/>
      <c r="H30" s="16"/>
      <c r="I30" s="16"/>
      <c r="J30" s="16">
        <v>1000000</v>
      </c>
      <c r="K30" s="16">
        <v>4111833450.0000005</v>
      </c>
      <c r="L30" s="16"/>
      <c r="M30" s="16">
        <v>5271423150</v>
      </c>
      <c r="N30" s="16"/>
      <c r="O30" s="16">
        <v>304602922.59130001</v>
      </c>
      <c r="P30" s="16"/>
      <c r="Q30" s="16"/>
      <c r="R30" s="16"/>
      <c r="S30" s="16"/>
      <c r="T30" s="16">
        <v>93936072679.870361</v>
      </c>
      <c r="U30" s="16"/>
      <c r="V30" s="16"/>
      <c r="W30" s="16"/>
      <c r="X30" s="16">
        <v>103624932202.46167</v>
      </c>
    </row>
    <row r="31" spans="1:24" x14ac:dyDescent="0.35">
      <c r="A31" s="15" t="s">
        <v>980</v>
      </c>
      <c r="B31" s="16"/>
      <c r="C31" s="16">
        <v>55049809.185999997</v>
      </c>
      <c r="D31" s="16"/>
      <c r="E31" s="16"/>
      <c r="F31" s="16"/>
      <c r="G31" s="16"/>
      <c r="H31" s="16"/>
      <c r="I31" s="16">
        <v>953354497.36800003</v>
      </c>
      <c r="J31" s="16">
        <v>5596790620.6904993</v>
      </c>
      <c r="K31" s="16"/>
      <c r="L31" s="16"/>
      <c r="M31" s="16">
        <v>3248732752.6500001</v>
      </c>
      <c r="N31" s="16"/>
      <c r="O31" s="16"/>
      <c r="P31" s="16"/>
      <c r="Q31" s="16"/>
      <c r="R31" s="16"/>
      <c r="S31" s="16"/>
      <c r="T31" s="16"/>
      <c r="U31" s="16"/>
      <c r="V31" s="16">
        <v>1413302505.7417002</v>
      </c>
      <c r="W31" s="16">
        <v>1436930534.0145001</v>
      </c>
      <c r="X31" s="16">
        <v>12704160719.6507</v>
      </c>
    </row>
    <row r="32" spans="1:24" x14ac:dyDescent="0.35">
      <c r="A32" s="15" t="s">
        <v>880</v>
      </c>
      <c r="B32" s="16"/>
      <c r="C32" s="16"/>
      <c r="D32" s="16"/>
      <c r="E32" s="16">
        <v>1045116340.758</v>
      </c>
      <c r="F32" s="16"/>
      <c r="G32" s="16"/>
      <c r="H32" s="16"/>
      <c r="I32" s="16"/>
      <c r="J32" s="16">
        <v>0</v>
      </c>
      <c r="K32" s="16"/>
      <c r="L32" s="16"/>
      <c r="M32" s="16">
        <v>63000000</v>
      </c>
      <c r="N32" s="16"/>
      <c r="O32" s="16"/>
      <c r="P32" s="16"/>
      <c r="Q32" s="16"/>
      <c r="R32" s="16"/>
      <c r="S32" s="16"/>
      <c r="T32" s="16"/>
      <c r="U32" s="16"/>
      <c r="V32" s="16">
        <v>746057500</v>
      </c>
      <c r="W32" s="16"/>
      <c r="X32" s="16">
        <v>1854173840.7579999</v>
      </c>
    </row>
    <row r="33" spans="1:24" x14ac:dyDescent="0.35">
      <c r="A33" s="15" t="s">
        <v>45</v>
      </c>
      <c r="B33" s="16"/>
      <c r="C33" s="16"/>
      <c r="D33" s="16">
        <v>696623248.41900003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>
        <v>297155410.22619998</v>
      </c>
      <c r="W33" s="16"/>
      <c r="X33" s="16">
        <v>993778658.64520001</v>
      </c>
    </row>
    <row r="34" spans="1:24" x14ac:dyDescent="0.35">
      <c r="A34" s="15" t="s">
        <v>345</v>
      </c>
      <c r="B34" s="16"/>
      <c r="C34" s="16"/>
      <c r="D34" s="16"/>
      <c r="E34" s="16"/>
      <c r="F34" s="16"/>
      <c r="G34" s="16"/>
      <c r="H34" s="16"/>
      <c r="I34" s="16"/>
      <c r="J34" s="16">
        <v>7552411606.0890007</v>
      </c>
      <c r="K34" s="16"/>
      <c r="L34" s="16"/>
      <c r="M34" s="16">
        <v>141855588</v>
      </c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>
        <v>7694267194.0890007</v>
      </c>
    </row>
    <row r="35" spans="1:24" x14ac:dyDescent="0.35">
      <c r="A35" s="15" t="s">
        <v>243</v>
      </c>
      <c r="B35" s="16">
        <v>40612992186.009201</v>
      </c>
      <c r="C35" s="16"/>
      <c r="D35" s="16"/>
      <c r="E35" s="16"/>
      <c r="F35" s="16"/>
      <c r="G35" s="16">
        <v>2215872867.5400004</v>
      </c>
      <c r="H35" s="16">
        <v>74491492081.930008</v>
      </c>
      <c r="I35" s="16"/>
      <c r="J35" s="16">
        <v>111448579.5465</v>
      </c>
      <c r="K35" s="16"/>
      <c r="L35" s="16">
        <v>450695659.44760001</v>
      </c>
      <c r="M35" s="16">
        <v>756420000</v>
      </c>
      <c r="N35" s="16">
        <v>23954754528.422001</v>
      </c>
      <c r="O35" s="16"/>
      <c r="P35" s="16"/>
      <c r="Q35" s="16"/>
      <c r="R35" s="16"/>
      <c r="S35" s="16"/>
      <c r="T35" s="16"/>
      <c r="U35" s="16"/>
      <c r="V35" s="16">
        <v>214000000</v>
      </c>
      <c r="W35" s="16"/>
      <c r="X35" s="16">
        <v>142807675902.89532</v>
      </c>
    </row>
    <row r="36" spans="1:24" x14ac:dyDescent="0.35">
      <c r="A36" s="15" t="s">
        <v>655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>
        <v>15750000</v>
      </c>
      <c r="N36" s="16"/>
      <c r="O36" s="16"/>
      <c r="P36" s="16"/>
      <c r="Q36" s="16"/>
      <c r="R36" s="16"/>
      <c r="S36" s="16"/>
      <c r="T36" s="16"/>
      <c r="U36" s="16"/>
      <c r="V36" s="16">
        <v>42800000</v>
      </c>
      <c r="W36" s="16"/>
      <c r="X36" s="16">
        <v>58550000</v>
      </c>
    </row>
    <row r="37" spans="1:24" x14ac:dyDescent="0.35">
      <c r="A37" s="15" t="s">
        <v>806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>
        <v>120750000</v>
      </c>
      <c r="N37" s="16"/>
      <c r="O37" s="16"/>
      <c r="P37" s="16"/>
      <c r="Q37" s="16"/>
      <c r="R37" s="16"/>
      <c r="S37" s="16"/>
      <c r="T37" s="16"/>
      <c r="U37" s="16"/>
      <c r="V37" s="16">
        <v>34240000</v>
      </c>
      <c r="W37" s="16"/>
      <c r="X37" s="16">
        <v>154990000</v>
      </c>
    </row>
    <row r="38" spans="1:24" x14ac:dyDescent="0.35">
      <c r="A38" s="15" t="s">
        <v>661</v>
      </c>
      <c r="B38" s="16"/>
      <c r="C38" s="16"/>
      <c r="D38" s="16"/>
      <c r="E38" s="16"/>
      <c r="F38" s="16"/>
      <c r="G38" s="16"/>
      <c r="H38" s="16"/>
      <c r="I38" s="16"/>
      <c r="J38" s="16">
        <v>1528795711.0545001</v>
      </c>
      <c r="K38" s="16"/>
      <c r="L38" s="16"/>
      <c r="M38" s="16">
        <v>3420370763.46</v>
      </c>
      <c r="N38" s="16"/>
      <c r="O38" s="16"/>
      <c r="P38" s="16"/>
      <c r="Q38" s="16"/>
      <c r="R38" s="16"/>
      <c r="S38" s="16"/>
      <c r="T38" s="16"/>
      <c r="U38" s="16"/>
      <c r="V38" s="16">
        <v>1098985267.2038999</v>
      </c>
      <c r="W38" s="16"/>
      <c r="X38" s="16">
        <v>6048151741.718399</v>
      </c>
    </row>
    <row r="39" spans="1:24" x14ac:dyDescent="0.35">
      <c r="A39" s="15" t="s">
        <v>822</v>
      </c>
      <c r="B39" s="16"/>
      <c r="C39" s="16"/>
      <c r="D39" s="16"/>
      <c r="E39" s="16"/>
      <c r="F39" s="16"/>
      <c r="G39" s="16"/>
      <c r="H39" s="16"/>
      <c r="I39" s="16"/>
      <c r="J39" s="16">
        <v>911898196.64999998</v>
      </c>
      <c r="K39" s="16"/>
      <c r="L39" s="16"/>
      <c r="M39" s="16">
        <v>3961988915.8499999</v>
      </c>
      <c r="N39" s="16"/>
      <c r="O39" s="16"/>
      <c r="P39" s="16">
        <v>1760202936.1100001</v>
      </c>
      <c r="Q39" s="16">
        <v>847907015.78450012</v>
      </c>
      <c r="R39" s="16"/>
      <c r="S39" s="16"/>
      <c r="T39" s="16"/>
      <c r="U39" s="16"/>
      <c r="V39" s="16"/>
      <c r="W39" s="16"/>
      <c r="X39" s="16">
        <v>7481997064.3945007</v>
      </c>
    </row>
    <row r="40" spans="1:24" x14ac:dyDescent="0.35">
      <c r="A40" s="17" t="s">
        <v>1210</v>
      </c>
      <c r="B40" s="18">
        <v>40612992186.009201</v>
      </c>
      <c r="C40" s="18">
        <v>55049809.185999997</v>
      </c>
      <c r="D40" s="18">
        <v>696623248.41900003</v>
      </c>
      <c r="E40" s="18">
        <v>1045116340.758</v>
      </c>
      <c r="F40" s="18">
        <v>525711335.94</v>
      </c>
      <c r="G40" s="18">
        <v>2215872867.5400004</v>
      </c>
      <c r="H40" s="18">
        <v>74491492081.930008</v>
      </c>
      <c r="I40" s="18">
        <v>953354497.36800003</v>
      </c>
      <c r="J40" s="18">
        <v>15957436042.869499</v>
      </c>
      <c r="K40" s="18">
        <v>4111833450.0000005</v>
      </c>
      <c r="L40" s="18">
        <v>450695659.44760001</v>
      </c>
      <c r="M40" s="18">
        <v>24314226485.744999</v>
      </c>
      <c r="N40" s="18">
        <v>23954754528.422001</v>
      </c>
      <c r="O40" s="18">
        <v>304602922.59130001</v>
      </c>
      <c r="P40" s="18">
        <v>1760202936.1100001</v>
      </c>
      <c r="Q40" s="18">
        <v>847907015.78450012</v>
      </c>
      <c r="R40" s="18">
        <v>518054834.62950003</v>
      </c>
      <c r="S40" s="18">
        <v>690739778.75699997</v>
      </c>
      <c r="T40" s="18">
        <v>93936072679.870361</v>
      </c>
      <c r="U40" s="18">
        <v>0</v>
      </c>
      <c r="V40" s="18">
        <v>4422027902.6961994</v>
      </c>
      <c r="W40" s="18">
        <v>1436930534.0145001</v>
      </c>
      <c r="X40" s="18">
        <v>293301697138.08765</v>
      </c>
    </row>
    <row r="44" spans="1:24" x14ac:dyDescent="0.35">
      <c r="A44" s="59">
        <v>2026</v>
      </c>
      <c r="B44" s="59" t="s">
        <v>1212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</row>
    <row r="45" spans="1:24" s="12" customFormat="1" ht="44.25" customHeight="1" x14ac:dyDescent="0.35">
      <c r="A45" s="13" t="s">
        <v>1217</v>
      </c>
      <c r="B45" s="14" t="s">
        <v>1201</v>
      </c>
      <c r="C45" s="14" t="s">
        <v>1208</v>
      </c>
      <c r="D45" s="14" t="s">
        <v>1198</v>
      </c>
      <c r="E45" s="14" t="s">
        <v>1197</v>
      </c>
      <c r="F45" s="14" t="s">
        <v>1194</v>
      </c>
      <c r="G45" s="14" t="s">
        <v>1202</v>
      </c>
      <c r="H45" s="14" t="s">
        <v>1203</v>
      </c>
      <c r="I45" s="14" t="s">
        <v>1206</v>
      </c>
      <c r="J45" s="14" t="s">
        <v>1189</v>
      </c>
      <c r="K45" s="14" t="s">
        <v>1187</v>
      </c>
      <c r="L45" s="14" t="s">
        <v>1205</v>
      </c>
      <c r="M45" s="14" t="s">
        <v>1185</v>
      </c>
      <c r="N45" s="14" t="s">
        <v>1204</v>
      </c>
      <c r="O45" s="14" t="s">
        <v>1186</v>
      </c>
      <c r="P45" s="14" t="s">
        <v>1200</v>
      </c>
      <c r="Q45" s="14" t="s">
        <v>1199</v>
      </c>
      <c r="R45" s="14" t="s">
        <v>1195</v>
      </c>
      <c r="S45" s="14" t="s">
        <v>1196</v>
      </c>
      <c r="T45" s="14" t="s">
        <v>1184</v>
      </c>
      <c r="U45" s="14" t="s">
        <v>1211</v>
      </c>
      <c r="V45" s="14" t="s">
        <v>1193</v>
      </c>
      <c r="W45" s="14" t="s">
        <v>1207</v>
      </c>
      <c r="X45" s="14" t="s">
        <v>1210</v>
      </c>
    </row>
    <row r="46" spans="1:24" x14ac:dyDescent="0.35">
      <c r="A46" s="15" t="s">
        <v>181</v>
      </c>
      <c r="B46" s="16"/>
      <c r="C46" s="16"/>
      <c r="D46" s="16"/>
      <c r="E46" s="16"/>
      <c r="F46" s="16"/>
      <c r="G46" s="16"/>
      <c r="H46" s="16"/>
      <c r="I46" s="16"/>
      <c r="J46" s="16">
        <v>0</v>
      </c>
      <c r="K46" s="16"/>
      <c r="L46" s="16"/>
      <c r="M46" s="16">
        <v>2310840000</v>
      </c>
      <c r="N46" s="16"/>
      <c r="O46" s="16"/>
      <c r="P46" s="16"/>
      <c r="Q46" s="16"/>
      <c r="R46" s="16"/>
      <c r="S46" s="16"/>
      <c r="T46" s="16"/>
      <c r="U46" s="16"/>
      <c r="V46" s="16">
        <v>306325159.28044403</v>
      </c>
      <c r="W46" s="16"/>
      <c r="X46" s="16">
        <v>2617165159.2804441</v>
      </c>
    </row>
    <row r="47" spans="1:24" x14ac:dyDescent="0.35">
      <c r="A47" s="15" t="s">
        <v>695</v>
      </c>
      <c r="B47" s="16"/>
      <c r="C47" s="16"/>
      <c r="D47" s="16"/>
      <c r="E47" s="16"/>
      <c r="F47" s="16"/>
      <c r="G47" s="16"/>
      <c r="H47" s="16"/>
      <c r="I47" s="16"/>
      <c r="J47" s="16">
        <v>0</v>
      </c>
      <c r="K47" s="16"/>
      <c r="L47" s="16"/>
      <c r="M47" s="16">
        <v>691304029.56247497</v>
      </c>
      <c r="N47" s="16"/>
      <c r="O47" s="16"/>
      <c r="P47" s="16"/>
      <c r="Q47" s="16"/>
      <c r="R47" s="16"/>
      <c r="S47" s="16"/>
      <c r="T47" s="16"/>
      <c r="U47" s="16"/>
      <c r="V47" s="16">
        <v>280823665.61066401</v>
      </c>
      <c r="W47" s="16"/>
      <c r="X47" s="16">
        <v>972127695.17313898</v>
      </c>
    </row>
    <row r="48" spans="1:24" x14ac:dyDescent="0.35">
      <c r="A48" s="15" t="s">
        <v>817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>
        <v>49612500</v>
      </c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>
        <v>49612500</v>
      </c>
    </row>
    <row r="49" spans="1:24" x14ac:dyDescent="0.35">
      <c r="A49" s="15" t="s">
        <v>780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>
        <v>751550176.37227499</v>
      </c>
      <c r="N49" s="16"/>
      <c r="O49" s="16"/>
      <c r="P49" s="16"/>
      <c r="Q49" s="16"/>
      <c r="R49" s="16"/>
      <c r="S49" s="16"/>
      <c r="T49" s="16"/>
      <c r="U49" s="16">
        <v>0</v>
      </c>
      <c r="V49" s="16">
        <v>28622500</v>
      </c>
      <c r="W49" s="16"/>
      <c r="X49" s="16">
        <v>780172676.37227499</v>
      </c>
    </row>
    <row r="50" spans="1:24" x14ac:dyDescent="0.35">
      <c r="A50" s="15" t="s">
        <v>745</v>
      </c>
      <c r="B50" s="16"/>
      <c r="C50" s="16"/>
      <c r="D50" s="16"/>
      <c r="E50" s="16"/>
      <c r="F50" s="16">
        <v>551996902.73700011</v>
      </c>
      <c r="G50" s="16"/>
      <c r="H50" s="16"/>
      <c r="I50" s="16"/>
      <c r="J50" s="16">
        <v>10000000</v>
      </c>
      <c r="K50" s="16"/>
      <c r="L50" s="16"/>
      <c r="M50" s="16">
        <v>3600700375.6395006</v>
      </c>
      <c r="N50" s="16"/>
      <c r="O50" s="16"/>
      <c r="P50" s="16"/>
      <c r="Q50" s="16"/>
      <c r="R50" s="16">
        <v>554318673.05356503</v>
      </c>
      <c r="S50" s="16"/>
      <c r="T50" s="16"/>
      <c r="U50" s="16"/>
      <c r="V50" s="16"/>
      <c r="W50" s="16"/>
      <c r="X50" s="16">
        <v>4717015951.4300652</v>
      </c>
    </row>
    <row r="51" spans="1:24" x14ac:dyDescent="0.35">
      <c r="A51" s="15" t="s">
        <v>948</v>
      </c>
      <c r="B51" s="16"/>
      <c r="C51" s="16"/>
      <c r="D51" s="16"/>
      <c r="E51" s="16"/>
      <c r="F51" s="16"/>
      <c r="G51" s="16"/>
      <c r="H51" s="16"/>
      <c r="I51" s="16"/>
      <c r="J51" s="16">
        <v>257345895.28095001</v>
      </c>
      <c r="K51" s="16"/>
      <c r="L51" s="16"/>
      <c r="M51" s="16">
        <v>275625000</v>
      </c>
      <c r="N51" s="16"/>
      <c r="O51" s="16"/>
      <c r="P51" s="16"/>
      <c r="Q51" s="16"/>
      <c r="R51" s="16"/>
      <c r="S51" s="16">
        <v>739091563.26998997</v>
      </c>
      <c r="T51" s="16"/>
      <c r="U51" s="16"/>
      <c r="V51" s="16"/>
      <c r="W51" s="16"/>
      <c r="X51" s="16">
        <v>1272062458.55094</v>
      </c>
    </row>
    <row r="52" spans="1:24" x14ac:dyDescent="0.35">
      <c r="A52" s="15" t="s">
        <v>356</v>
      </c>
      <c r="B52" s="16"/>
      <c r="C52" s="16"/>
      <c r="D52" s="16"/>
      <c r="E52" s="16"/>
      <c r="F52" s="16"/>
      <c r="G52" s="16"/>
      <c r="H52" s="16"/>
      <c r="I52" s="16"/>
      <c r="J52" s="16">
        <v>1000000</v>
      </c>
      <c r="K52" s="16">
        <v>4399661791.500001</v>
      </c>
      <c r="L52" s="16"/>
      <c r="M52" s="16">
        <v>5534994307.5</v>
      </c>
      <c r="N52" s="16"/>
      <c r="O52" s="16">
        <v>325925127.17269105</v>
      </c>
      <c r="P52" s="16"/>
      <c r="Q52" s="16"/>
      <c r="R52" s="16"/>
      <c r="S52" s="16"/>
      <c r="T52" s="16">
        <v>100511597767.46132</v>
      </c>
      <c r="U52" s="16"/>
      <c r="V52" s="16"/>
      <c r="W52" s="16"/>
      <c r="X52" s="16">
        <v>110773178993.634</v>
      </c>
    </row>
    <row r="53" spans="1:24" x14ac:dyDescent="0.35">
      <c r="A53" s="15" t="s">
        <v>980</v>
      </c>
      <c r="B53" s="16"/>
      <c r="C53" s="16">
        <v>58903295.829020001</v>
      </c>
      <c r="D53" s="16"/>
      <c r="E53" s="16"/>
      <c r="F53" s="16"/>
      <c r="G53" s="16"/>
      <c r="H53" s="16"/>
      <c r="I53" s="16">
        <v>1001022222.2364001</v>
      </c>
      <c r="J53" s="16">
        <v>5876630151.7250252</v>
      </c>
      <c r="K53" s="16"/>
      <c r="L53" s="16"/>
      <c r="M53" s="16">
        <v>3411169390.2825003</v>
      </c>
      <c r="N53" s="16"/>
      <c r="O53" s="16"/>
      <c r="P53" s="16"/>
      <c r="Q53" s="16"/>
      <c r="R53" s="16"/>
      <c r="S53" s="16"/>
      <c r="T53" s="16"/>
      <c r="U53" s="16"/>
      <c r="V53" s="16">
        <v>1512233681.1436191</v>
      </c>
      <c r="W53" s="16">
        <v>1508777060.7152252</v>
      </c>
      <c r="X53" s="16">
        <v>13368735801.931789</v>
      </c>
    </row>
    <row r="54" spans="1:24" x14ac:dyDescent="0.35">
      <c r="A54" s="15" t="s">
        <v>880</v>
      </c>
      <c r="B54" s="16"/>
      <c r="C54" s="16"/>
      <c r="D54" s="16"/>
      <c r="E54" s="16">
        <v>1097372157.7958999</v>
      </c>
      <c r="F54" s="16"/>
      <c r="G54" s="16"/>
      <c r="H54" s="16"/>
      <c r="I54" s="16"/>
      <c r="J54" s="16">
        <v>0</v>
      </c>
      <c r="K54" s="16"/>
      <c r="L54" s="16"/>
      <c r="M54" s="16">
        <v>66150000</v>
      </c>
      <c r="N54" s="16"/>
      <c r="O54" s="16"/>
      <c r="P54" s="16"/>
      <c r="Q54" s="16"/>
      <c r="R54" s="16"/>
      <c r="S54" s="16"/>
      <c r="T54" s="16"/>
      <c r="U54" s="16"/>
      <c r="V54" s="16">
        <v>798281525</v>
      </c>
      <c r="W54" s="16"/>
      <c r="X54" s="16">
        <v>1961803682.7958999</v>
      </c>
    </row>
    <row r="55" spans="1:24" x14ac:dyDescent="0.35">
      <c r="A55" s="15" t="s">
        <v>45</v>
      </c>
      <c r="B55" s="16"/>
      <c r="C55" s="16"/>
      <c r="D55" s="16">
        <v>731454410.83995008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>
        <v>317956288.94203401</v>
      </c>
      <c r="W55" s="16"/>
      <c r="X55" s="16">
        <v>1049410699.7819841</v>
      </c>
    </row>
    <row r="56" spans="1:24" x14ac:dyDescent="0.35">
      <c r="A56" s="15" t="s">
        <v>345</v>
      </c>
      <c r="B56" s="16"/>
      <c r="C56" s="16"/>
      <c r="D56" s="16"/>
      <c r="E56" s="16"/>
      <c r="F56" s="16"/>
      <c r="G56" s="16"/>
      <c r="H56" s="16"/>
      <c r="I56" s="16"/>
      <c r="J56" s="16">
        <v>7930032186.3934507</v>
      </c>
      <c r="K56" s="16"/>
      <c r="L56" s="16"/>
      <c r="M56" s="16">
        <v>148948367.40000001</v>
      </c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>
        <v>8078980553.7934504</v>
      </c>
    </row>
    <row r="57" spans="1:24" x14ac:dyDescent="0.35">
      <c r="A57" s="15" t="s">
        <v>243</v>
      </c>
      <c r="B57" s="16">
        <v>43455901639.029854</v>
      </c>
      <c r="C57" s="16"/>
      <c r="D57" s="16"/>
      <c r="E57" s="16"/>
      <c r="F57" s="16"/>
      <c r="G57" s="16">
        <v>2370983968.2678008</v>
      </c>
      <c r="H57" s="16">
        <v>79705896527.665115</v>
      </c>
      <c r="I57" s="16"/>
      <c r="J57" s="16">
        <v>117021008.523825</v>
      </c>
      <c r="K57" s="16"/>
      <c r="L57" s="16">
        <v>482244355.60893202</v>
      </c>
      <c r="M57" s="16">
        <v>794241000</v>
      </c>
      <c r="N57" s="16">
        <v>25631587345.411541</v>
      </c>
      <c r="O57" s="16"/>
      <c r="P57" s="16"/>
      <c r="Q57" s="16"/>
      <c r="R57" s="16"/>
      <c r="S57" s="16"/>
      <c r="T57" s="16"/>
      <c r="U57" s="16"/>
      <c r="V57" s="16">
        <v>228980000</v>
      </c>
      <c r="W57" s="16"/>
      <c r="X57" s="16">
        <v>152786855844.50705</v>
      </c>
    </row>
    <row r="58" spans="1:24" x14ac:dyDescent="0.35">
      <c r="A58" s="15" t="s">
        <v>655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>
        <v>16537500</v>
      </c>
      <c r="N58" s="16"/>
      <c r="O58" s="16"/>
      <c r="P58" s="16"/>
      <c r="Q58" s="16"/>
      <c r="R58" s="16"/>
      <c r="S58" s="16"/>
      <c r="T58" s="16"/>
      <c r="U58" s="16"/>
      <c r="V58" s="16">
        <v>45796000</v>
      </c>
      <c r="W58" s="16"/>
      <c r="X58" s="16">
        <v>62333500</v>
      </c>
    </row>
    <row r="59" spans="1:24" x14ac:dyDescent="0.35">
      <c r="A59" s="15" t="s">
        <v>806</v>
      </c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>
        <v>126787500</v>
      </c>
      <c r="N59" s="16"/>
      <c r="O59" s="16"/>
      <c r="P59" s="16"/>
      <c r="Q59" s="16"/>
      <c r="R59" s="16"/>
      <c r="S59" s="16"/>
      <c r="T59" s="16"/>
      <c r="U59" s="16"/>
      <c r="V59" s="16">
        <v>36636800</v>
      </c>
      <c r="W59" s="16"/>
      <c r="X59" s="16">
        <v>163424300</v>
      </c>
    </row>
    <row r="60" spans="1:24" x14ac:dyDescent="0.35">
      <c r="A60" s="15" t="s">
        <v>661</v>
      </c>
      <c r="B60" s="16"/>
      <c r="C60" s="16"/>
      <c r="D60" s="16"/>
      <c r="E60" s="16"/>
      <c r="F60" s="16"/>
      <c r="G60" s="16"/>
      <c r="H60" s="16"/>
      <c r="I60" s="16"/>
      <c r="J60" s="16">
        <v>1605235496.6072249</v>
      </c>
      <c r="K60" s="16"/>
      <c r="L60" s="16"/>
      <c r="M60" s="16">
        <v>3591389301.6330004</v>
      </c>
      <c r="N60" s="16"/>
      <c r="O60" s="16"/>
      <c r="P60" s="16"/>
      <c r="Q60" s="16"/>
      <c r="R60" s="16"/>
      <c r="S60" s="16"/>
      <c r="T60" s="16"/>
      <c r="U60" s="16"/>
      <c r="V60" s="16">
        <v>1175914235.9081731</v>
      </c>
      <c r="W60" s="16"/>
      <c r="X60" s="16">
        <v>6372539034.1483974</v>
      </c>
    </row>
    <row r="61" spans="1:24" x14ac:dyDescent="0.35">
      <c r="A61" s="15" t="s">
        <v>822</v>
      </c>
      <c r="B61" s="16"/>
      <c r="C61" s="16"/>
      <c r="D61" s="16"/>
      <c r="E61" s="16"/>
      <c r="F61" s="16"/>
      <c r="G61" s="16"/>
      <c r="H61" s="16"/>
      <c r="I61" s="16"/>
      <c r="J61" s="16">
        <v>957493106.48249996</v>
      </c>
      <c r="K61" s="16"/>
      <c r="L61" s="16"/>
      <c r="M61" s="16">
        <v>4160088361.6424999</v>
      </c>
      <c r="N61" s="16"/>
      <c r="O61" s="16"/>
      <c r="P61" s="16">
        <v>1883417141.6377001</v>
      </c>
      <c r="Q61" s="16">
        <v>907260506.88941514</v>
      </c>
      <c r="R61" s="16"/>
      <c r="S61" s="16"/>
      <c r="T61" s="16"/>
      <c r="U61" s="16"/>
      <c r="V61" s="16"/>
      <c r="W61" s="16"/>
      <c r="X61" s="16">
        <v>7908259116.6521149</v>
      </c>
    </row>
    <row r="62" spans="1:24" x14ac:dyDescent="0.35">
      <c r="A62" s="17" t="s">
        <v>1210</v>
      </c>
      <c r="B62" s="18">
        <v>43455901639.029854</v>
      </c>
      <c r="C62" s="18">
        <v>58903295.829020001</v>
      </c>
      <c r="D62" s="18">
        <v>731454410.83995008</v>
      </c>
      <c r="E62" s="18">
        <v>1097372157.7958999</v>
      </c>
      <c r="F62" s="18">
        <v>551996902.73700011</v>
      </c>
      <c r="G62" s="18">
        <v>2370983968.2678008</v>
      </c>
      <c r="H62" s="18">
        <v>79705896527.665115</v>
      </c>
      <c r="I62" s="18">
        <v>1001022222.2364001</v>
      </c>
      <c r="J62" s="18">
        <v>16754757845.012976</v>
      </c>
      <c r="K62" s="18">
        <v>4399661791.500001</v>
      </c>
      <c r="L62" s="18">
        <v>482244355.60893202</v>
      </c>
      <c r="M62" s="18">
        <v>25529937810.032249</v>
      </c>
      <c r="N62" s="18">
        <v>25631587345.411541</v>
      </c>
      <c r="O62" s="18">
        <v>325925127.17269105</v>
      </c>
      <c r="P62" s="18">
        <v>1883417141.6377001</v>
      </c>
      <c r="Q62" s="18">
        <v>907260506.88941514</v>
      </c>
      <c r="R62" s="18">
        <v>554318673.05356503</v>
      </c>
      <c r="S62" s="18">
        <v>739091563.26998997</v>
      </c>
      <c r="T62" s="18">
        <v>100511597767.46132</v>
      </c>
      <c r="U62" s="18">
        <v>0</v>
      </c>
      <c r="V62" s="18">
        <v>4731569855.8849335</v>
      </c>
      <c r="W62" s="18">
        <v>1508777060.7152252</v>
      </c>
      <c r="X62" s="18">
        <v>312933677968.05157</v>
      </c>
    </row>
    <row r="66" spans="1:24" x14ac:dyDescent="0.35">
      <c r="A66" s="59">
        <v>2027</v>
      </c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</row>
    <row r="67" spans="1:24" s="12" customFormat="1" ht="44.25" customHeight="1" x14ac:dyDescent="0.35">
      <c r="A67" s="13" t="s">
        <v>1217</v>
      </c>
      <c r="B67" s="14" t="s">
        <v>1201</v>
      </c>
      <c r="C67" s="14" t="s">
        <v>1208</v>
      </c>
      <c r="D67" s="14" t="s">
        <v>1198</v>
      </c>
      <c r="E67" s="14" t="s">
        <v>1197</v>
      </c>
      <c r="F67" s="14" t="s">
        <v>1194</v>
      </c>
      <c r="G67" s="14" t="s">
        <v>1202</v>
      </c>
      <c r="H67" s="14" t="s">
        <v>1203</v>
      </c>
      <c r="I67" s="14" t="s">
        <v>1206</v>
      </c>
      <c r="J67" s="14" t="s">
        <v>1189</v>
      </c>
      <c r="K67" s="14" t="s">
        <v>1187</v>
      </c>
      <c r="L67" s="14" t="s">
        <v>1205</v>
      </c>
      <c r="M67" s="14" t="s">
        <v>1185</v>
      </c>
      <c r="N67" s="14" t="s">
        <v>1204</v>
      </c>
      <c r="O67" s="14" t="s">
        <v>1186</v>
      </c>
      <c r="P67" s="14" t="s">
        <v>1200</v>
      </c>
      <c r="Q67" s="14" t="s">
        <v>1199</v>
      </c>
      <c r="R67" s="14" t="s">
        <v>1195</v>
      </c>
      <c r="S67" s="14" t="s">
        <v>1196</v>
      </c>
      <c r="T67" s="14" t="s">
        <v>1184</v>
      </c>
      <c r="U67" s="14" t="s">
        <v>1211</v>
      </c>
      <c r="V67" s="14" t="s">
        <v>1193</v>
      </c>
      <c r="W67" s="14" t="s">
        <v>1207</v>
      </c>
      <c r="X67" s="14" t="s">
        <v>1210</v>
      </c>
    </row>
    <row r="68" spans="1:24" x14ac:dyDescent="0.35">
      <c r="A68" s="15" t="s">
        <v>181</v>
      </c>
      <c r="B68" s="16"/>
      <c r="C68" s="16"/>
      <c r="D68" s="16"/>
      <c r="E68" s="16"/>
      <c r="F68" s="16"/>
      <c r="G68" s="16"/>
      <c r="H68" s="16"/>
      <c r="I68" s="16"/>
      <c r="J68" s="16">
        <v>0</v>
      </c>
      <c r="K68" s="16"/>
      <c r="L68" s="16"/>
      <c r="M68" s="16">
        <v>2426382000</v>
      </c>
      <c r="N68" s="16"/>
      <c r="O68" s="16"/>
      <c r="P68" s="16"/>
      <c r="Q68" s="16"/>
      <c r="R68" s="16"/>
      <c r="S68" s="16"/>
      <c r="T68" s="16"/>
      <c r="U68" s="16"/>
      <c r="V68" s="16">
        <v>327767920.43007529</v>
      </c>
      <c r="W68" s="16"/>
      <c r="X68" s="16">
        <v>2754149920.4300752</v>
      </c>
    </row>
    <row r="69" spans="1:24" x14ac:dyDescent="0.35">
      <c r="A69" s="15" t="s">
        <v>695</v>
      </c>
      <c r="B69" s="16"/>
      <c r="C69" s="16"/>
      <c r="D69" s="16"/>
      <c r="E69" s="16"/>
      <c r="F69" s="16"/>
      <c r="G69" s="16"/>
      <c r="H69" s="16"/>
      <c r="I69" s="16"/>
      <c r="J69" s="16">
        <v>0</v>
      </c>
      <c r="K69" s="16"/>
      <c r="L69" s="16"/>
      <c r="M69" s="16">
        <v>725869231.04059875</v>
      </c>
      <c r="N69" s="16"/>
      <c r="O69" s="16"/>
      <c r="P69" s="16"/>
      <c r="Q69" s="16"/>
      <c r="R69" s="16"/>
      <c r="S69" s="16"/>
      <c r="T69" s="16"/>
      <c r="U69" s="16"/>
      <c r="V69" s="16">
        <v>300481322.20341051</v>
      </c>
      <c r="W69" s="16"/>
      <c r="X69" s="16">
        <v>1026350553.2440093</v>
      </c>
    </row>
    <row r="70" spans="1:24" x14ac:dyDescent="0.35">
      <c r="A70" s="15" t="s">
        <v>817</v>
      </c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>
        <v>52093125</v>
      </c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>
        <v>52093125</v>
      </c>
    </row>
    <row r="71" spans="1:24" x14ac:dyDescent="0.35">
      <c r="A71" s="15" t="s">
        <v>780</v>
      </c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>
        <v>789127685.19088876</v>
      </c>
      <c r="N71" s="16"/>
      <c r="O71" s="16"/>
      <c r="P71" s="16"/>
      <c r="Q71" s="16"/>
      <c r="R71" s="16"/>
      <c r="S71" s="16"/>
      <c r="T71" s="16"/>
      <c r="U71" s="16">
        <v>0</v>
      </c>
      <c r="V71" s="16">
        <v>30626075</v>
      </c>
      <c r="W71" s="16"/>
      <c r="X71" s="16">
        <v>819753760.19088876</v>
      </c>
    </row>
    <row r="72" spans="1:24" x14ac:dyDescent="0.35">
      <c r="A72" s="15" t="s">
        <v>745</v>
      </c>
      <c r="B72" s="16"/>
      <c r="C72" s="16"/>
      <c r="D72" s="16"/>
      <c r="E72" s="16"/>
      <c r="F72" s="16">
        <v>579596747.87385011</v>
      </c>
      <c r="G72" s="16"/>
      <c r="H72" s="16"/>
      <c r="I72" s="16"/>
      <c r="J72" s="16">
        <v>10000000</v>
      </c>
      <c r="K72" s="16"/>
      <c r="L72" s="16"/>
      <c r="M72" s="16">
        <v>3780735394.4214759</v>
      </c>
      <c r="N72" s="16"/>
      <c r="O72" s="16"/>
      <c r="P72" s="16"/>
      <c r="Q72" s="16"/>
      <c r="R72" s="16">
        <v>593120980.16731465</v>
      </c>
      <c r="S72" s="16"/>
      <c r="T72" s="16"/>
      <c r="U72" s="16"/>
      <c r="V72" s="16"/>
      <c r="W72" s="16"/>
      <c r="X72" s="16">
        <v>4963453122.4626408</v>
      </c>
    </row>
    <row r="73" spans="1:24" x14ac:dyDescent="0.35">
      <c r="A73" s="15" t="s">
        <v>948</v>
      </c>
      <c r="B73" s="16"/>
      <c r="C73" s="16"/>
      <c r="D73" s="16"/>
      <c r="E73" s="16"/>
      <c r="F73" s="16"/>
      <c r="G73" s="16"/>
      <c r="H73" s="16"/>
      <c r="I73" s="16"/>
      <c r="J73" s="16">
        <v>270213190.04499751</v>
      </c>
      <c r="K73" s="16"/>
      <c r="L73" s="16"/>
      <c r="M73" s="16">
        <v>289406250</v>
      </c>
      <c r="N73" s="16"/>
      <c r="O73" s="16"/>
      <c r="P73" s="16"/>
      <c r="Q73" s="16"/>
      <c r="R73" s="16"/>
      <c r="S73" s="16">
        <v>790827972.69888926</v>
      </c>
      <c r="T73" s="16"/>
      <c r="U73" s="16"/>
      <c r="V73" s="16"/>
      <c r="W73" s="16"/>
      <c r="X73" s="16">
        <v>1350447412.7438867</v>
      </c>
    </row>
    <row r="74" spans="1:24" x14ac:dyDescent="0.35">
      <c r="A74" s="15" t="s">
        <v>356</v>
      </c>
      <c r="B74" s="16"/>
      <c r="C74" s="16"/>
      <c r="D74" s="16"/>
      <c r="E74" s="16"/>
      <c r="F74" s="16"/>
      <c r="G74" s="16"/>
      <c r="H74" s="16"/>
      <c r="I74" s="16"/>
      <c r="J74" s="16">
        <v>1000000</v>
      </c>
      <c r="K74" s="16">
        <v>4707638116.9050016</v>
      </c>
      <c r="L74" s="16"/>
      <c r="M74" s="16">
        <v>5811744022.875</v>
      </c>
      <c r="N74" s="16"/>
      <c r="O74" s="16">
        <v>348739886.07477945</v>
      </c>
      <c r="P74" s="16"/>
      <c r="Q74" s="16"/>
      <c r="R74" s="16"/>
      <c r="S74" s="16"/>
      <c r="T74" s="16">
        <v>107547409611.18356</v>
      </c>
      <c r="U74" s="16"/>
      <c r="V74" s="16"/>
      <c r="W74" s="16"/>
      <c r="X74" s="16">
        <v>118416531637.03835</v>
      </c>
    </row>
    <row r="75" spans="1:24" x14ac:dyDescent="0.35">
      <c r="A75" s="15" t="s">
        <v>980</v>
      </c>
      <c r="B75" s="16"/>
      <c r="C75" s="16">
        <v>63026526.537051402</v>
      </c>
      <c r="D75" s="16"/>
      <c r="E75" s="16"/>
      <c r="F75" s="16"/>
      <c r="G75" s="16"/>
      <c r="H75" s="16"/>
      <c r="I75" s="16">
        <v>1051073333.3482202</v>
      </c>
      <c r="J75" s="16">
        <v>6170461659.3112764</v>
      </c>
      <c r="K75" s="16"/>
      <c r="L75" s="16"/>
      <c r="M75" s="16">
        <v>3581727859.7966251</v>
      </c>
      <c r="N75" s="16"/>
      <c r="O75" s="16"/>
      <c r="P75" s="16"/>
      <c r="Q75" s="16"/>
      <c r="R75" s="16"/>
      <c r="S75" s="16"/>
      <c r="T75" s="16"/>
      <c r="U75" s="16"/>
      <c r="V75" s="16">
        <v>1618090038.8236723</v>
      </c>
      <c r="W75" s="16">
        <v>1584215913.7509863</v>
      </c>
      <c r="X75" s="16">
        <v>14068595331.567831</v>
      </c>
    </row>
    <row r="76" spans="1:24" x14ac:dyDescent="0.35">
      <c r="A76" s="15" t="s">
        <v>880</v>
      </c>
      <c r="B76" s="16"/>
      <c r="C76" s="16"/>
      <c r="D76" s="16"/>
      <c r="E76" s="16">
        <v>1152240765.6856952</v>
      </c>
      <c r="F76" s="16"/>
      <c r="G76" s="16"/>
      <c r="H76" s="16"/>
      <c r="I76" s="16"/>
      <c r="J76" s="16">
        <v>0</v>
      </c>
      <c r="K76" s="16"/>
      <c r="L76" s="16"/>
      <c r="M76" s="16">
        <v>69457500</v>
      </c>
      <c r="N76" s="16"/>
      <c r="O76" s="16"/>
      <c r="P76" s="16"/>
      <c r="Q76" s="16"/>
      <c r="R76" s="16"/>
      <c r="S76" s="16"/>
      <c r="T76" s="16"/>
      <c r="U76" s="16"/>
      <c r="V76" s="16">
        <v>854161231.75</v>
      </c>
      <c r="W76" s="16"/>
      <c r="X76" s="16">
        <v>2075859497.4356952</v>
      </c>
    </row>
    <row r="77" spans="1:24" x14ac:dyDescent="0.35">
      <c r="A77" s="15" t="s">
        <v>45</v>
      </c>
      <c r="B77" s="16"/>
      <c r="C77" s="16"/>
      <c r="D77" s="16">
        <v>768027131.38194764</v>
      </c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>
        <v>340213229.16797644</v>
      </c>
      <c r="W77" s="16"/>
      <c r="X77" s="16">
        <v>1108240360.5499241</v>
      </c>
    </row>
    <row r="78" spans="1:24" x14ac:dyDescent="0.35">
      <c r="A78" s="15" t="s">
        <v>345</v>
      </c>
      <c r="B78" s="16"/>
      <c r="C78" s="16"/>
      <c r="D78" s="16"/>
      <c r="E78" s="16"/>
      <c r="F78" s="16"/>
      <c r="G78" s="16"/>
      <c r="H78" s="16"/>
      <c r="I78" s="16"/>
      <c r="J78" s="16">
        <v>8326533795.7131233</v>
      </c>
      <c r="K78" s="16"/>
      <c r="L78" s="16"/>
      <c r="M78" s="16">
        <v>156395785.77000001</v>
      </c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>
        <v>8482929581.4831238</v>
      </c>
    </row>
    <row r="79" spans="1:24" x14ac:dyDescent="0.35">
      <c r="A79" s="15" t="s">
        <v>243</v>
      </c>
      <c r="B79" s="16">
        <v>46497814753.761948</v>
      </c>
      <c r="C79" s="16"/>
      <c r="D79" s="16"/>
      <c r="E79" s="16"/>
      <c r="F79" s="16"/>
      <c r="G79" s="16">
        <v>2536952846.0465469</v>
      </c>
      <c r="H79" s="16">
        <v>85285309284.601685</v>
      </c>
      <c r="I79" s="16"/>
      <c r="J79" s="16">
        <v>122872058.95001626</v>
      </c>
      <c r="K79" s="16"/>
      <c r="L79" s="16">
        <v>516001460.50155729</v>
      </c>
      <c r="M79" s="16">
        <v>833953050</v>
      </c>
      <c r="N79" s="16">
        <v>27425798459.590351</v>
      </c>
      <c r="O79" s="16"/>
      <c r="P79" s="16"/>
      <c r="Q79" s="16"/>
      <c r="R79" s="16"/>
      <c r="S79" s="16"/>
      <c r="T79" s="16"/>
      <c r="U79" s="16"/>
      <c r="V79" s="16">
        <v>245008600</v>
      </c>
      <c r="W79" s="16"/>
      <c r="X79" s="16">
        <v>163463710513.45212</v>
      </c>
    </row>
    <row r="80" spans="1:24" x14ac:dyDescent="0.35">
      <c r="A80" s="15" t="s">
        <v>655</v>
      </c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>
        <v>17364375</v>
      </c>
      <c r="N80" s="16"/>
      <c r="O80" s="16"/>
      <c r="P80" s="16"/>
      <c r="Q80" s="16"/>
      <c r="R80" s="16"/>
      <c r="S80" s="16"/>
      <c r="T80" s="16"/>
      <c r="U80" s="16"/>
      <c r="V80" s="16">
        <v>49001720</v>
      </c>
      <c r="W80" s="16"/>
      <c r="X80" s="16">
        <v>66366095</v>
      </c>
    </row>
    <row r="81" spans="1:24" x14ac:dyDescent="0.35">
      <c r="A81" s="15" t="s">
        <v>806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>
        <v>133126875</v>
      </c>
      <c r="N81" s="16"/>
      <c r="O81" s="16"/>
      <c r="P81" s="16"/>
      <c r="Q81" s="16"/>
      <c r="R81" s="16"/>
      <c r="S81" s="16"/>
      <c r="T81" s="16"/>
      <c r="U81" s="16"/>
      <c r="V81" s="16">
        <v>39201376</v>
      </c>
      <c r="W81" s="16"/>
      <c r="X81" s="16">
        <v>172328251</v>
      </c>
    </row>
    <row r="82" spans="1:24" x14ac:dyDescent="0.35">
      <c r="A82" s="15" t="s">
        <v>661</v>
      </c>
      <c r="B82" s="16"/>
      <c r="C82" s="16"/>
      <c r="D82" s="16"/>
      <c r="E82" s="16"/>
      <c r="F82" s="16"/>
      <c r="G82" s="16"/>
      <c r="H82" s="16"/>
      <c r="I82" s="16"/>
      <c r="J82" s="16">
        <v>1685497271.4375863</v>
      </c>
      <c r="K82" s="16"/>
      <c r="L82" s="16"/>
      <c r="M82" s="16">
        <v>3770958766.7146502</v>
      </c>
      <c r="N82" s="16"/>
      <c r="O82" s="16"/>
      <c r="P82" s="16"/>
      <c r="Q82" s="16"/>
      <c r="R82" s="16"/>
      <c r="S82" s="16"/>
      <c r="T82" s="16"/>
      <c r="U82" s="16"/>
      <c r="V82" s="16">
        <v>1258228232.4217453</v>
      </c>
      <c r="W82" s="16"/>
      <c r="X82" s="16">
        <v>6714684270.5739822</v>
      </c>
    </row>
    <row r="83" spans="1:24" x14ac:dyDescent="0.35">
      <c r="A83" s="15" t="s">
        <v>822</v>
      </c>
      <c r="B83" s="16"/>
      <c r="C83" s="16"/>
      <c r="D83" s="16"/>
      <c r="E83" s="16"/>
      <c r="F83" s="16"/>
      <c r="G83" s="16"/>
      <c r="H83" s="16"/>
      <c r="I83" s="16"/>
      <c r="J83" s="16">
        <v>1005367761.806625</v>
      </c>
      <c r="K83" s="16"/>
      <c r="L83" s="16"/>
      <c r="M83" s="16">
        <v>4368092779.7246256</v>
      </c>
      <c r="N83" s="16"/>
      <c r="O83" s="16"/>
      <c r="P83" s="16">
        <v>2015256341.5523393</v>
      </c>
      <c r="Q83" s="16">
        <v>970768742.3716743</v>
      </c>
      <c r="R83" s="16"/>
      <c r="S83" s="16"/>
      <c r="T83" s="16"/>
      <c r="U83" s="16"/>
      <c r="V83" s="16"/>
      <c r="W83" s="16"/>
      <c r="X83" s="16">
        <v>8359485625.455265</v>
      </c>
    </row>
    <row r="84" spans="1:24" x14ac:dyDescent="0.35">
      <c r="A84" s="17" t="s">
        <v>1210</v>
      </c>
      <c r="B84" s="18">
        <v>46497814753.761948</v>
      </c>
      <c r="C84" s="18">
        <v>63026526.537051402</v>
      </c>
      <c r="D84" s="18">
        <v>768027131.38194764</v>
      </c>
      <c r="E84" s="18">
        <v>1152240765.6856952</v>
      </c>
      <c r="F84" s="18">
        <v>579596747.87385011</v>
      </c>
      <c r="G84" s="18">
        <v>2536952846.0465469</v>
      </c>
      <c r="H84" s="18">
        <v>85285309284.601685</v>
      </c>
      <c r="I84" s="18">
        <v>1051073333.3482202</v>
      </c>
      <c r="J84" s="18">
        <v>17591945737.263622</v>
      </c>
      <c r="K84" s="18">
        <v>4707638116.9050016</v>
      </c>
      <c r="L84" s="18">
        <v>516001460.50155729</v>
      </c>
      <c r="M84" s="18">
        <v>26806434700.533863</v>
      </c>
      <c r="N84" s="18">
        <v>27425798459.590351</v>
      </c>
      <c r="O84" s="18">
        <v>348739886.07477945</v>
      </c>
      <c r="P84" s="18">
        <v>2015256341.5523393</v>
      </c>
      <c r="Q84" s="18">
        <v>970768742.3716743</v>
      </c>
      <c r="R84" s="18">
        <v>593120980.16731465</v>
      </c>
      <c r="S84" s="18">
        <v>790827972.69888926</v>
      </c>
      <c r="T84" s="18">
        <v>107547409611.18356</v>
      </c>
      <c r="U84" s="18">
        <v>0</v>
      </c>
      <c r="V84" s="18">
        <v>5062779745.7968798</v>
      </c>
      <c r="W84" s="18">
        <v>1584215913.7509863</v>
      </c>
      <c r="X84" s="18">
        <v>333894979057.62775</v>
      </c>
    </row>
    <row r="88" spans="1:24" x14ac:dyDescent="0.35">
      <c r="A88" s="19" t="s">
        <v>1217</v>
      </c>
      <c r="B88" s="13">
        <v>2024</v>
      </c>
      <c r="C88" s="13">
        <v>2025</v>
      </c>
      <c r="D88" s="13">
        <v>2026</v>
      </c>
      <c r="E88" s="13">
        <v>2027</v>
      </c>
    </row>
    <row r="89" spans="1:24" x14ac:dyDescent="0.35">
      <c r="A89" s="20" t="s">
        <v>181</v>
      </c>
      <c r="B89" s="16">
        <v>2693045974.5599999</v>
      </c>
      <c r="C89" s="16">
        <v>2487085195.5892</v>
      </c>
      <c r="D89" s="16">
        <v>2617165159.2804441</v>
      </c>
      <c r="E89" s="16">
        <v>2754149920.4300752</v>
      </c>
    </row>
    <row r="90" spans="1:24" x14ac:dyDescent="0.35">
      <c r="A90" s="20" t="s">
        <v>695</v>
      </c>
      <c r="B90" s="16">
        <v>1308019476.28</v>
      </c>
      <c r="C90" s="16">
        <v>920836813.99469995</v>
      </c>
      <c r="D90" s="16">
        <v>972127695.17313898</v>
      </c>
      <c r="E90" s="16">
        <v>1026350553.2440093</v>
      </c>
    </row>
    <row r="91" spans="1:24" x14ac:dyDescent="0.35">
      <c r="A91" s="20" t="s">
        <v>817</v>
      </c>
      <c r="B91" s="16">
        <v>45000000</v>
      </c>
      <c r="C91" s="16">
        <v>47250000</v>
      </c>
      <c r="D91" s="16">
        <v>49612500</v>
      </c>
      <c r="E91" s="16">
        <v>52093125</v>
      </c>
    </row>
    <row r="92" spans="1:24" x14ac:dyDescent="0.35">
      <c r="A92" s="20" t="s">
        <v>780</v>
      </c>
      <c r="B92" s="16">
        <v>1438832588.51</v>
      </c>
      <c r="C92" s="16">
        <v>742512072.73549998</v>
      </c>
      <c r="D92" s="16">
        <v>780172676.37227499</v>
      </c>
      <c r="E92" s="16">
        <v>819753760.19088876</v>
      </c>
    </row>
    <row r="93" spans="1:24" x14ac:dyDescent="0.35">
      <c r="A93" s="20" t="s">
        <v>745</v>
      </c>
      <c r="B93" s="16">
        <v>5121317916.6200008</v>
      </c>
      <c r="C93" s="16">
        <v>4483004623.5595007</v>
      </c>
      <c r="D93" s="16">
        <v>4717015951.4300661</v>
      </c>
      <c r="E93" s="16">
        <v>4963453122.4626408</v>
      </c>
    </row>
    <row r="94" spans="1:24" x14ac:dyDescent="0.35">
      <c r="A94" s="20" t="s">
        <v>948</v>
      </c>
      <c r="B94" s="16">
        <v>2082497455.8199999</v>
      </c>
      <c r="C94" s="16">
        <v>1198331107.596</v>
      </c>
      <c r="D94" s="16">
        <v>1272062458.55094</v>
      </c>
      <c r="E94" s="16">
        <v>1350447412.7438867</v>
      </c>
    </row>
    <row r="95" spans="1:24" x14ac:dyDescent="0.35">
      <c r="A95" s="20" t="s">
        <v>356</v>
      </c>
      <c r="B95" s="16">
        <v>97275690984.759995</v>
      </c>
      <c r="C95" s="16">
        <v>103624932202.46167</v>
      </c>
      <c r="D95" s="16">
        <v>110773178993.634</v>
      </c>
      <c r="E95" s="16">
        <v>118416531637.03831</v>
      </c>
    </row>
    <row r="96" spans="1:24" x14ac:dyDescent="0.35">
      <c r="A96" s="20" t="s">
        <v>980</v>
      </c>
      <c r="B96" s="16">
        <v>24030683092.270004</v>
      </c>
      <c r="C96" s="16">
        <v>12704160719.6507</v>
      </c>
      <c r="D96" s="16">
        <v>13368735801.931789</v>
      </c>
      <c r="E96" s="16">
        <v>14068595331.567833</v>
      </c>
    </row>
    <row r="97" spans="1:5" x14ac:dyDescent="0.35">
      <c r="A97" s="20" t="s">
        <v>880</v>
      </c>
      <c r="B97" s="16">
        <v>4087034009.9700003</v>
      </c>
      <c r="C97" s="16">
        <v>1854173840.7580001</v>
      </c>
      <c r="D97" s="16">
        <v>1961803682.7959001</v>
      </c>
      <c r="E97" s="16">
        <v>2075859497.4356949</v>
      </c>
    </row>
    <row r="98" spans="1:5" x14ac:dyDescent="0.35">
      <c r="A98" s="20" t="s">
        <v>45</v>
      </c>
      <c r="B98" s="16">
        <v>2182732016.9299998</v>
      </c>
      <c r="C98" s="16">
        <v>993778658.64520013</v>
      </c>
      <c r="D98" s="16">
        <v>1049410699.7819841</v>
      </c>
      <c r="E98" s="16">
        <v>1108240360.5499239</v>
      </c>
    </row>
    <row r="99" spans="1:5" x14ac:dyDescent="0.35">
      <c r="A99" s="20" t="s">
        <v>345</v>
      </c>
      <c r="B99" s="16">
        <v>7935639848.0300007</v>
      </c>
      <c r="C99" s="16">
        <v>7694267194.0890007</v>
      </c>
      <c r="D99" s="16">
        <v>8078980553.7934504</v>
      </c>
      <c r="E99" s="16">
        <v>8482929581.4831238</v>
      </c>
    </row>
    <row r="100" spans="1:5" x14ac:dyDescent="0.35">
      <c r="A100" s="20" t="s">
        <v>243</v>
      </c>
      <c r="B100" s="16">
        <v>133991312172.28</v>
      </c>
      <c r="C100" s="16">
        <v>142807675902.89529</v>
      </c>
      <c r="D100" s="16">
        <v>152786855844.50702</v>
      </c>
      <c r="E100" s="16">
        <v>163463710513.45212</v>
      </c>
    </row>
    <row r="101" spans="1:5" x14ac:dyDescent="0.35">
      <c r="A101" s="20" t="s">
        <v>655</v>
      </c>
      <c r="B101" s="16">
        <v>55000000</v>
      </c>
      <c r="C101" s="16">
        <v>58550000</v>
      </c>
      <c r="D101" s="16">
        <v>62333500</v>
      </c>
      <c r="E101" s="16">
        <v>66366095</v>
      </c>
    </row>
    <row r="102" spans="1:5" x14ac:dyDescent="0.35">
      <c r="A102" s="20" t="s">
        <v>806</v>
      </c>
      <c r="B102" s="16">
        <v>247000000</v>
      </c>
      <c r="C102" s="16">
        <v>154990000</v>
      </c>
      <c r="D102" s="16">
        <v>163424300</v>
      </c>
      <c r="E102" s="16">
        <v>172328251</v>
      </c>
    </row>
    <row r="103" spans="1:5" x14ac:dyDescent="0.35">
      <c r="A103" s="20" t="s">
        <v>661</v>
      </c>
      <c r="B103" s="16">
        <v>6627445845.5900002</v>
      </c>
      <c r="C103" s="16">
        <v>6048151741.718401</v>
      </c>
      <c r="D103" s="16">
        <v>6372539034.1483994</v>
      </c>
      <c r="E103" s="16">
        <v>6714684270.5739813</v>
      </c>
    </row>
    <row r="104" spans="1:5" x14ac:dyDescent="0.35">
      <c r="A104" s="20" t="s">
        <v>822</v>
      </c>
      <c r="B104" s="16">
        <v>8148438860.8599997</v>
      </c>
      <c r="C104" s="16">
        <v>7481997064.3945007</v>
      </c>
      <c r="D104" s="16">
        <v>7908259116.6521149</v>
      </c>
      <c r="E104" s="16">
        <v>8359485625.4552641</v>
      </c>
    </row>
    <row r="105" spans="1:5" x14ac:dyDescent="0.35">
      <c r="A105" s="17" t="s">
        <v>1210</v>
      </c>
      <c r="B105" s="18">
        <v>297269690242.47998</v>
      </c>
      <c r="C105" s="18">
        <v>293301697138.08765</v>
      </c>
      <c r="D105" s="18">
        <v>312933677968.05151</v>
      </c>
      <c r="E105" s="18">
        <v>333894979057.62775</v>
      </c>
    </row>
    <row r="108" spans="1:5" x14ac:dyDescent="0.35">
      <c r="B108" s="11">
        <f>+B105-X19</f>
        <v>0</v>
      </c>
      <c r="C108" s="11">
        <f>+C105-X40</f>
        <v>0</v>
      </c>
      <c r="D108" s="11">
        <f>+D105-X62</f>
        <v>0</v>
      </c>
      <c r="E108" s="11">
        <f>+E105-X84</f>
        <v>0</v>
      </c>
    </row>
  </sheetData>
  <mergeCells count="4">
    <mergeCell ref="A66:X66"/>
    <mergeCell ref="A44:X44"/>
    <mergeCell ref="A22:X22"/>
    <mergeCell ref="A1:X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52"/>
  <sheetViews>
    <sheetView topLeftCell="B29" workbookViewId="0">
      <selection activeCell="A3" sqref="A3:E52"/>
    </sheetView>
  </sheetViews>
  <sheetFormatPr baseColWidth="10" defaultRowHeight="14.5" x14ac:dyDescent="0.35"/>
  <cols>
    <col min="1" max="1" width="137.90625" bestFit="1" customWidth="1"/>
    <col min="2" max="2" width="26.08984375" bestFit="1" customWidth="1"/>
    <col min="3" max="5" width="12.6328125" bestFit="1" customWidth="1"/>
    <col min="6" max="16" width="21.453125" bestFit="1" customWidth="1"/>
    <col min="17" max="17" width="11.90625" bestFit="1" customWidth="1"/>
  </cols>
  <sheetData>
    <row r="3" spans="1:5" x14ac:dyDescent="0.35">
      <c r="A3" s="4" t="s">
        <v>1209</v>
      </c>
      <c r="B3" t="s">
        <v>1213</v>
      </c>
      <c r="C3" t="s">
        <v>1214</v>
      </c>
      <c r="D3" t="s">
        <v>1215</v>
      </c>
      <c r="E3" t="s">
        <v>1216</v>
      </c>
    </row>
    <row r="4" spans="1:5" x14ac:dyDescent="0.35">
      <c r="A4" s="5" t="s">
        <v>181</v>
      </c>
      <c r="B4">
        <v>2693045974.5599999</v>
      </c>
      <c r="C4">
        <v>2487085195.5892</v>
      </c>
      <c r="D4">
        <v>2617165159.2804441</v>
      </c>
      <c r="E4">
        <v>2754149920.4300752</v>
      </c>
    </row>
    <row r="5" spans="1:5" x14ac:dyDescent="0.35">
      <c r="A5" s="6" t="s">
        <v>1229</v>
      </c>
      <c r="B5">
        <v>292556257.56000006</v>
      </c>
      <c r="C5">
        <v>312435195.58920002</v>
      </c>
      <c r="D5">
        <v>333675659.28044403</v>
      </c>
      <c r="E5">
        <v>356371455.43007529</v>
      </c>
    </row>
    <row r="6" spans="1:5" x14ac:dyDescent="0.35">
      <c r="A6" s="6" t="s">
        <v>1230</v>
      </c>
      <c r="B6">
        <v>5000000</v>
      </c>
      <c r="C6">
        <v>5350000</v>
      </c>
      <c r="D6">
        <v>5724500</v>
      </c>
      <c r="E6">
        <v>6125215</v>
      </c>
    </row>
    <row r="7" spans="1:5" x14ac:dyDescent="0.35">
      <c r="A7" s="6" t="s">
        <v>1231</v>
      </c>
      <c r="B7">
        <v>2395489717</v>
      </c>
      <c r="C7">
        <v>2169300000</v>
      </c>
      <c r="D7">
        <v>2277765000</v>
      </c>
      <c r="E7">
        <v>2391653250</v>
      </c>
    </row>
    <row r="8" spans="1:5" x14ac:dyDescent="0.35">
      <c r="A8" s="5" t="s">
        <v>695</v>
      </c>
      <c r="B8">
        <v>1308019476.28</v>
      </c>
      <c r="C8">
        <v>920836813.99469995</v>
      </c>
      <c r="D8">
        <v>972127695.17313898</v>
      </c>
      <c r="E8">
        <v>1026350553.2440093</v>
      </c>
    </row>
    <row r="9" spans="1:5" x14ac:dyDescent="0.35">
      <c r="A9" s="6" t="s">
        <v>1232</v>
      </c>
      <c r="B9">
        <v>245282265.36000001</v>
      </c>
      <c r="C9">
        <v>262452023.93519998</v>
      </c>
      <c r="D9">
        <v>280823665.61066401</v>
      </c>
      <c r="E9">
        <v>300481322.20341051</v>
      </c>
    </row>
    <row r="10" spans="1:5" x14ac:dyDescent="0.35">
      <c r="A10" s="6" t="s">
        <v>1233</v>
      </c>
      <c r="B10">
        <v>1057585744.65</v>
      </c>
      <c r="C10">
        <v>658384790.05949998</v>
      </c>
      <c r="D10">
        <v>691304029.56247497</v>
      </c>
      <c r="E10">
        <v>725869231.04059875</v>
      </c>
    </row>
    <row r="11" spans="1:5" x14ac:dyDescent="0.35">
      <c r="A11" s="6" t="s">
        <v>1234</v>
      </c>
      <c r="B11">
        <v>5151466.2699999996</v>
      </c>
      <c r="C11">
        <v>0</v>
      </c>
      <c r="D11">
        <v>0</v>
      </c>
      <c r="E11">
        <v>0</v>
      </c>
    </row>
    <row r="12" spans="1:5" x14ac:dyDescent="0.35">
      <c r="A12" s="5" t="s">
        <v>817</v>
      </c>
      <c r="B12">
        <v>45000000</v>
      </c>
      <c r="C12">
        <v>47250000</v>
      </c>
      <c r="D12">
        <v>49612500</v>
      </c>
      <c r="E12">
        <v>52093125</v>
      </c>
    </row>
    <row r="13" spans="1:5" x14ac:dyDescent="0.35">
      <c r="A13" s="6" t="s">
        <v>1235</v>
      </c>
      <c r="B13">
        <v>45000000</v>
      </c>
      <c r="C13">
        <v>47250000</v>
      </c>
      <c r="D13">
        <v>49612500</v>
      </c>
      <c r="E13">
        <v>52093125</v>
      </c>
    </row>
    <row r="14" spans="1:5" x14ac:dyDescent="0.35">
      <c r="A14" s="5" t="s">
        <v>780</v>
      </c>
      <c r="B14">
        <v>1438832588.51</v>
      </c>
      <c r="C14">
        <v>742512072.73549998</v>
      </c>
      <c r="D14">
        <v>780172676.37227499</v>
      </c>
      <c r="E14">
        <v>819753760.19088876</v>
      </c>
    </row>
    <row r="15" spans="1:5" x14ac:dyDescent="0.35">
      <c r="A15" s="6" t="s">
        <v>1236</v>
      </c>
      <c r="B15">
        <v>1438832588.51</v>
      </c>
      <c r="C15">
        <v>742512072.73549998</v>
      </c>
      <c r="D15">
        <v>780172676.37227499</v>
      </c>
      <c r="E15">
        <v>819753760.19088876</v>
      </c>
    </row>
    <row r="16" spans="1:5" x14ac:dyDescent="0.35">
      <c r="A16" s="5" t="s">
        <v>745</v>
      </c>
      <c r="B16">
        <v>5121317916.6200008</v>
      </c>
      <c r="C16">
        <v>4483004623.5595007</v>
      </c>
      <c r="D16">
        <v>4717015951.4300661</v>
      </c>
      <c r="E16">
        <v>4963453122.4626408</v>
      </c>
    </row>
    <row r="17" spans="1:5" x14ac:dyDescent="0.35">
      <c r="A17" s="6" t="s">
        <v>1237</v>
      </c>
      <c r="B17">
        <v>5121317916.6200008</v>
      </c>
      <c r="C17">
        <v>4483004623.5595007</v>
      </c>
      <c r="D17">
        <v>4717015951.4300661</v>
      </c>
      <c r="E17">
        <v>4963453122.4626408</v>
      </c>
    </row>
    <row r="18" spans="1:5" x14ac:dyDescent="0.35">
      <c r="A18" s="5" t="s">
        <v>948</v>
      </c>
      <c r="B18">
        <v>2082497455.8199999</v>
      </c>
      <c r="C18">
        <v>1198331107.596</v>
      </c>
      <c r="D18">
        <v>1272062458.55094</v>
      </c>
      <c r="E18">
        <v>1350447412.7438867</v>
      </c>
    </row>
    <row r="19" spans="1:5" x14ac:dyDescent="0.35">
      <c r="A19" s="6" t="s">
        <v>1238</v>
      </c>
      <c r="B19">
        <v>2082497455.8199999</v>
      </c>
      <c r="C19">
        <v>1198331107.596</v>
      </c>
      <c r="D19">
        <v>1272062458.55094</v>
      </c>
      <c r="E19">
        <v>1350447412.7438867</v>
      </c>
    </row>
    <row r="20" spans="1:5" x14ac:dyDescent="0.35">
      <c r="A20" s="5" t="s">
        <v>356</v>
      </c>
      <c r="B20">
        <v>97275690984.759995</v>
      </c>
      <c r="C20">
        <v>103624932202.46167</v>
      </c>
      <c r="D20">
        <v>110773178993.634</v>
      </c>
      <c r="E20">
        <v>118416531637.03831</v>
      </c>
    </row>
    <row r="21" spans="1:5" x14ac:dyDescent="0.35">
      <c r="A21" s="6" t="s">
        <v>1239</v>
      </c>
      <c r="B21">
        <v>97275690984.759995</v>
      </c>
      <c r="C21">
        <v>103624932202.46167</v>
      </c>
      <c r="D21">
        <v>110773178993.634</v>
      </c>
      <c r="E21">
        <v>118416531637.03831</v>
      </c>
    </row>
    <row r="22" spans="1:5" x14ac:dyDescent="0.35">
      <c r="A22" s="5" t="s">
        <v>980</v>
      </c>
      <c r="B22">
        <v>24030683092.270004</v>
      </c>
      <c r="C22">
        <v>12704160719.6507</v>
      </c>
      <c r="D22">
        <v>13368735801.931789</v>
      </c>
      <c r="E22">
        <v>14068595331.567833</v>
      </c>
    </row>
    <row r="23" spans="1:5" x14ac:dyDescent="0.35">
      <c r="A23" s="6" t="s">
        <v>1240</v>
      </c>
      <c r="B23">
        <v>7757103135.0700006</v>
      </c>
      <c r="C23">
        <v>1706737268.3317003</v>
      </c>
      <c r="D23">
        <v>1799039320.2275095</v>
      </c>
      <c r="E23">
        <v>1896444037.9116547</v>
      </c>
    </row>
    <row r="24" spans="1:5" x14ac:dyDescent="0.35">
      <c r="A24" s="6" t="s">
        <v>1241</v>
      </c>
      <c r="B24">
        <v>494573293.48000002</v>
      </c>
      <c r="C24">
        <v>484720000</v>
      </c>
      <c r="D24">
        <v>515290400</v>
      </c>
      <c r="E24">
        <v>547832728</v>
      </c>
    </row>
    <row r="25" spans="1:5" x14ac:dyDescent="0.35">
      <c r="A25" s="6" t="s">
        <v>1242</v>
      </c>
      <c r="B25">
        <v>2328367268.6199999</v>
      </c>
      <c r="C25">
        <v>1668818850.8980002</v>
      </c>
      <c r="D25">
        <v>1752944593.4429002</v>
      </c>
      <c r="E25">
        <v>1841324559.1150451</v>
      </c>
    </row>
    <row r="26" spans="1:5" x14ac:dyDescent="0.35">
      <c r="A26" s="6" t="s">
        <v>1243</v>
      </c>
      <c r="B26">
        <v>13450639395.1</v>
      </c>
      <c r="C26">
        <v>8843884600.4209995</v>
      </c>
      <c r="D26">
        <v>9301461488.2613792</v>
      </c>
      <c r="E26">
        <v>9782994006.5411339</v>
      </c>
    </row>
    <row r="27" spans="1:5" x14ac:dyDescent="0.35">
      <c r="A27" s="5" t="s">
        <v>880</v>
      </c>
      <c r="B27">
        <v>4087034009.9700003</v>
      </c>
      <c r="C27">
        <v>1854173840.7579999</v>
      </c>
      <c r="D27">
        <v>1961803682.7958999</v>
      </c>
      <c r="E27">
        <v>2075859497.4356952</v>
      </c>
    </row>
    <row r="28" spans="1:5" x14ac:dyDescent="0.35">
      <c r="A28" s="6" t="s">
        <v>1244</v>
      </c>
      <c r="B28">
        <v>80000000</v>
      </c>
      <c r="C28">
        <v>85200000</v>
      </c>
      <c r="D28">
        <v>90744000</v>
      </c>
      <c r="E28">
        <v>96655080</v>
      </c>
    </row>
    <row r="29" spans="1:5" x14ac:dyDescent="0.35">
      <c r="A29" s="6" t="s">
        <v>1245</v>
      </c>
      <c r="B29">
        <v>367253286.30000001</v>
      </c>
      <c r="C29">
        <v>392157500</v>
      </c>
      <c r="D29">
        <v>418768525</v>
      </c>
      <c r="E29">
        <v>447200321.75</v>
      </c>
    </row>
    <row r="30" spans="1:5" x14ac:dyDescent="0.35">
      <c r="A30" s="6" t="s">
        <v>1246</v>
      </c>
      <c r="B30">
        <v>520000000</v>
      </c>
      <c r="C30">
        <v>246100000</v>
      </c>
      <c r="D30">
        <v>263327000</v>
      </c>
      <c r="E30">
        <v>281759890</v>
      </c>
    </row>
    <row r="31" spans="1:5" x14ac:dyDescent="0.35">
      <c r="A31" s="6" t="s">
        <v>1247</v>
      </c>
      <c r="B31">
        <v>3119780723.6700001</v>
      </c>
      <c r="C31">
        <v>1130716340.7579999</v>
      </c>
      <c r="D31">
        <v>1188964157.7958999</v>
      </c>
      <c r="E31">
        <v>1250244205.6856952</v>
      </c>
    </row>
    <row r="32" spans="1:5" x14ac:dyDescent="0.35">
      <c r="A32" s="5" t="s">
        <v>45</v>
      </c>
      <c r="B32">
        <v>2182732016.9299998</v>
      </c>
      <c r="C32">
        <v>993778658.64520013</v>
      </c>
      <c r="D32">
        <v>1049410699.7819841</v>
      </c>
      <c r="E32">
        <v>1108240360.5499239</v>
      </c>
    </row>
    <row r="33" spans="1:5" x14ac:dyDescent="0.35">
      <c r="A33" s="6" t="s">
        <v>1248</v>
      </c>
      <c r="B33">
        <v>2127732016.9299998</v>
      </c>
      <c r="C33">
        <v>934928658.64520013</v>
      </c>
      <c r="D33">
        <v>986441199.78198409</v>
      </c>
      <c r="E33">
        <v>1040862995.549924</v>
      </c>
    </row>
    <row r="34" spans="1:5" x14ac:dyDescent="0.35">
      <c r="A34" s="6" t="s">
        <v>1249</v>
      </c>
      <c r="B34">
        <v>55000000</v>
      </c>
      <c r="C34">
        <v>58850000</v>
      </c>
      <c r="D34">
        <v>62969500</v>
      </c>
      <c r="E34">
        <v>67377365</v>
      </c>
    </row>
    <row r="35" spans="1:5" x14ac:dyDescent="0.35">
      <c r="A35" s="5" t="s">
        <v>345</v>
      </c>
      <c r="B35">
        <v>7935639848.0300007</v>
      </c>
      <c r="C35">
        <v>7694267194.0890007</v>
      </c>
      <c r="D35">
        <v>8078980553.7934504</v>
      </c>
      <c r="E35">
        <v>8482929581.4831238</v>
      </c>
    </row>
    <row r="36" spans="1:5" x14ac:dyDescent="0.35">
      <c r="A36" s="6" t="s">
        <v>1250</v>
      </c>
      <c r="B36">
        <v>7935639848.0300007</v>
      </c>
      <c r="C36">
        <v>7694267194.0890007</v>
      </c>
      <c r="D36">
        <v>8078980553.7934504</v>
      </c>
      <c r="E36">
        <v>8482929581.4831238</v>
      </c>
    </row>
    <row r="37" spans="1:5" x14ac:dyDescent="0.35">
      <c r="A37" s="5" t="s">
        <v>243</v>
      </c>
      <c r="B37">
        <v>133991312172.28</v>
      </c>
      <c r="C37">
        <v>142807675902.89529</v>
      </c>
      <c r="D37">
        <v>152786855844.50702</v>
      </c>
      <c r="E37">
        <v>163463710513.45209</v>
      </c>
    </row>
    <row r="38" spans="1:5" x14ac:dyDescent="0.35">
      <c r="A38" s="6" t="s">
        <v>1251</v>
      </c>
      <c r="B38">
        <v>1575209769.03</v>
      </c>
      <c r="C38">
        <v>1506099854.3762002</v>
      </c>
      <c r="D38">
        <v>1604596844.182534</v>
      </c>
      <c r="E38">
        <v>1709642123.2753115</v>
      </c>
    </row>
    <row r="39" spans="1:5" x14ac:dyDescent="0.35">
      <c r="A39" s="6" t="s">
        <v>1252</v>
      </c>
      <c r="B39">
        <v>1499945571.1199999</v>
      </c>
      <c r="C39">
        <v>1498003937.0183003</v>
      </c>
      <c r="D39">
        <v>1592436841.018651</v>
      </c>
      <c r="E39">
        <v>1692958679.7194803</v>
      </c>
    </row>
    <row r="40" spans="1:5" x14ac:dyDescent="0.35">
      <c r="A40" s="6" t="s">
        <v>1253</v>
      </c>
      <c r="B40">
        <v>130916156832.13</v>
      </c>
      <c r="C40">
        <v>139803572111.50079</v>
      </c>
      <c r="D40">
        <v>149589822159.30585</v>
      </c>
      <c r="E40">
        <v>160061109710.45731</v>
      </c>
    </row>
    <row r="41" spans="1:5" x14ac:dyDescent="0.35">
      <c r="A41" s="5" t="s">
        <v>655</v>
      </c>
      <c r="B41">
        <v>55000000</v>
      </c>
      <c r="C41">
        <v>58550000</v>
      </c>
      <c r="D41">
        <v>62333500</v>
      </c>
      <c r="E41">
        <v>66366095</v>
      </c>
    </row>
    <row r="42" spans="1:5" x14ac:dyDescent="0.35">
      <c r="A42" s="6" t="s">
        <v>1254</v>
      </c>
      <c r="B42">
        <v>55000000</v>
      </c>
      <c r="C42">
        <v>58550000</v>
      </c>
      <c r="D42">
        <v>62333500</v>
      </c>
      <c r="E42">
        <v>66366095</v>
      </c>
    </row>
    <row r="43" spans="1:5" x14ac:dyDescent="0.35">
      <c r="A43" s="5" t="s">
        <v>806</v>
      </c>
      <c r="B43">
        <v>247000000</v>
      </c>
      <c r="C43">
        <v>154990000</v>
      </c>
      <c r="D43">
        <v>163424300</v>
      </c>
      <c r="E43">
        <v>172328251</v>
      </c>
    </row>
    <row r="44" spans="1:5" x14ac:dyDescent="0.35">
      <c r="A44" s="6" t="s">
        <v>1255</v>
      </c>
      <c r="B44">
        <v>247000000</v>
      </c>
      <c r="C44">
        <v>154990000</v>
      </c>
      <c r="D44">
        <v>163424300</v>
      </c>
      <c r="E44">
        <v>172328251</v>
      </c>
    </row>
    <row r="45" spans="1:5" x14ac:dyDescent="0.35">
      <c r="A45" s="5" t="s">
        <v>661</v>
      </c>
      <c r="B45">
        <v>6627445845.5900002</v>
      </c>
      <c r="C45">
        <v>6048151741.718401</v>
      </c>
      <c r="D45">
        <v>6372539034.1483994</v>
      </c>
      <c r="E45">
        <v>6714684270.5739822</v>
      </c>
    </row>
    <row r="46" spans="1:5" x14ac:dyDescent="0.35">
      <c r="A46" s="6" t="s">
        <v>1256</v>
      </c>
      <c r="B46">
        <v>4395030501.6300001</v>
      </c>
      <c r="C46">
        <v>4519356030.6639004</v>
      </c>
      <c r="D46">
        <v>4767303537.5411739</v>
      </c>
      <c r="E46">
        <v>5029186999.1363955</v>
      </c>
    </row>
    <row r="47" spans="1:5" x14ac:dyDescent="0.35">
      <c r="A47" s="6" t="s">
        <v>1257</v>
      </c>
      <c r="B47">
        <v>2232415343.96</v>
      </c>
      <c r="C47">
        <v>1528795711.0545001</v>
      </c>
      <c r="D47">
        <v>1605235496.6072249</v>
      </c>
      <c r="E47">
        <v>1685497271.4375863</v>
      </c>
    </row>
    <row r="48" spans="1:5" x14ac:dyDescent="0.35">
      <c r="A48" s="5" t="s">
        <v>822</v>
      </c>
      <c r="B48">
        <v>8148438860.8600006</v>
      </c>
      <c r="C48">
        <v>7481997064.3945007</v>
      </c>
      <c r="D48">
        <v>7908259116.6521149</v>
      </c>
      <c r="E48">
        <v>8359485625.4552631</v>
      </c>
    </row>
    <row r="49" spans="1:5" x14ac:dyDescent="0.35">
      <c r="A49" s="6" t="s">
        <v>1258</v>
      </c>
      <c r="B49">
        <v>500000000</v>
      </c>
      <c r="C49">
        <v>315000000</v>
      </c>
      <c r="D49">
        <v>330750000</v>
      </c>
      <c r="E49">
        <v>347287500</v>
      </c>
    </row>
    <row r="50" spans="1:5" x14ac:dyDescent="0.35">
      <c r="A50" s="6" t="s">
        <v>1259</v>
      </c>
      <c r="B50">
        <v>4243154789.4400001</v>
      </c>
      <c r="C50">
        <v>4451939362.5</v>
      </c>
      <c r="D50">
        <v>4674536330.625</v>
      </c>
      <c r="E50">
        <v>4908263147.15625</v>
      </c>
    </row>
    <row r="51" spans="1:5" x14ac:dyDescent="0.35">
      <c r="A51" s="6" t="s">
        <v>1260</v>
      </c>
      <c r="B51">
        <v>3405284071.4200001</v>
      </c>
      <c r="C51">
        <v>2715057701.8945003</v>
      </c>
      <c r="D51">
        <v>2902972786.0271153</v>
      </c>
      <c r="E51">
        <v>3103934978.2990136</v>
      </c>
    </row>
    <row r="52" spans="1:5" x14ac:dyDescent="0.35">
      <c r="A52" s="5" t="s">
        <v>1210</v>
      </c>
      <c r="B52">
        <v>297269690242.48004</v>
      </c>
      <c r="C52">
        <v>293301697138.08759</v>
      </c>
      <c r="D52">
        <v>312933677968.05157</v>
      </c>
      <c r="E52">
        <v>333894979057.62775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47"/>
  <sheetViews>
    <sheetView topLeftCell="A338" workbookViewId="0">
      <selection activeCell="D366" sqref="D366"/>
    </sheetView>
  </sheetViews>
  <sheetFormatPr baseColWidth="10" defaultRowHeight="14.5" x14ac:dyDescent="0.35"/>
  <cols>
    <col min="1" max="1" width="7.453125" style="8" customWidth="1"/>
    <col min="2" max="2" width="21.36328125" customWidth="1"/>
    <col min="3" max="3" width="11.453125" style="9"/>
    <col min="4" max="5" width="60.90625" customWidth="1"/>
    <col min="7" max="7" width="31.453125" customWidth="1"/>
    <col min="8" max="8" width="45.08984375" bestFit="1" customWidth="1"/>
    <col min="10" max="10" width="46.08984375" customWidth="1"/>
    <col min="11" max="11" width="15.54296875" customWidth="1"/>
    <col min="12" max="12" width="9.90625" customWidth="1"/>
    <col min="13" max="13" width="17" customWidth="1"/>
    <col min="14" max="14" width="17.08984375" customWidth="1"/>
    <col min="15" max="15" width="20.6328125" customWidth="1"/>
    <col min="16" max="16" width="20.36328125" customWidth="1"/>
    <col min="17" max="17" width="22.453125" customWidth="1"/>
    <col min="19" max="19" width="53.54296875" customWidth="1"/>
    <col min="20" max="20" width="17.453125" customWidth="1"/>
    <col min="21" max="21" width="15.36328125" customWidth="1"/>
    <col min="22" max="22" width="18.36328125" customWidth="1"/>
    <col min="23" max="23" width="15.36328125" customWidth="1"/>
    <col min="24" max="24" width="18" customWidth="1"/>
    <col min="25" max="25" width="15" customWidth="1"/>
    <col min="26" max="26" width="20.453125" bestFit="1" customWidth="1"/>
    <col min="27" max="27" width="18" customWidth="1"/>
    <col min="28" max="28" width="18.6328125" bestFit="1" customWidth="1"/>
    <col min="29" max="30" width="16.453125" customWidth="1"/>
    <col min="31" max="34" width="20.453125" bestFit="1" customWidth="1"/>
  </cols>
  <sheetData>
    <row r="1" spans="1:34" s="7" customFormat="1" ht="49.5" customHeight="1" x14ac:dyDescent="0.35">
      <c r="A1" s="7" t="s">
        <v>22</v>
      </c>
      <c r="B1" s="7" t="s">
        <v>23</v>
      </c>
      <c r="C1" s="7" t="s">
        <v>24</v>
      </c>
      <c r="D1" s="7" t="s">
        <v>25</v>
      </c>
      <c r="E1" s="7" t="s">
        <v>1228</v>
      </c>
      <c r="F1" s="7" t="s">
        <v>26</v>
      </c>
      <c r="G1" s="7" t="s">
        <v>27</v>
      </c>
      <c r="H1" s="7" t="s">
        <v>28</v>
      </c>
      <c r="I1" s="7" t="s">
        <v>29</v>
      </c>
      <c r="J1" s="7" t="s">
        <v>30</v>
      </c>
      <c r="K1" s="7" t="s">
        <v>1219</v>
      </c>
      <c r="L1" s="7" t="s">
        <v>1190</v>
      </c>
      <c r="M1" s="7" t="s">
        <v>1180</v>
      </c>
      <c r="N1" s="7" t="s">
        <v>1181</v>
      </c>
      <c r="O1" s="7" t="s">
        <v>1182</v>
      </c>
      <c r="P1" s="7" t="s">
        <v>1183</v>
      </c>
      <c r="Q1" s="7" t="s">
        <v>1188</v>
      </c>
      <c r="R1" s="7" t="s">
        <v>31</v>
      </c>
      <c r="S1" s="7" t="s">
        <v>32</v>
      </c>
      <c r="T1" s="7" t="s">
        <v>33</v>
      </c>
      <c r="U1" s="7" t="s">
        <v>34</v>
      </c>
      <c r="V1" s="7" t="s">
        <v>35</v>
      </c>
      <c r="W1" s="7" t="s">
        <v>36</v>
      </c>
      <c r="X1" s="7" t="s">
        <v>37</v>
      </c>
      <c r="Y1" s="7" t="s">
        <v>38</v>
      </c>
      <c r="Z1" s="7" t="s">
        <v>39</v>
      </c>
      <c r="AA1" s="7" t="s">
        <v>40</v>
      </c>
      <c r="AB1" s="7" t="s">
        <v>41</v>
      </c>
      <c r="AC1" s="7" t="s">
        <v>42</v>
      </c>
      <c r="AD1" s="7" t="s">
        <v>43</v>
      </c>
      <c r="AE1" s="7" t="s">
        <v>44</v>
      </c>
      <c r="AF1" s="7">
        <v>2025</v>
      </c>
      <c r="AG1" s="7">
        <v>2026</v>
      </c>
      <c r="AH1" s="7">
        <v>2027</v>
      </c>
    </row>
    <row r="2" spans="1:34" x14ac:dyDescent="0.35">
      <c r="A2" s="8">
        <v>12</v>
      </c>
      <c r="B2" t="s">
        <v>45</v>
      </c>
      <c r="C2" s="9">
        <v>1202</v>
      </c>
      <c r="D2" t="s">
        <v>46</v>
      </c>
      <c r="E2" t="str">
        <f>+CONCATENATE(C2, ,D2)</f>
        <v xml:space="preserve">1202Promocion al acceso a la justicia                                                                                                                         </v>
      </c>
      <c r="F2">
        <v>1202001</v>
      </c>
      <c r="G2" t="s">
        <v>47</v>
      </c>
      <c r="H2" t="s">
        <v>61</v>
      </c>
      <c r="I2">
        <v>32</v>
      </c>
      <c r="J2" t="s">
        <v>62</v>
      </c>
      <c r="K2" t="s">
        <v>1220</v>
      </c>
      <c r="L2" t="s">
        <v>1192</v>
      </c>
      <c r="M2" t="s">
        <v>1193</v>
      </c>
      <c r="N2" s="3">
        <v>0.06</v>
      </c>
      <c r="O2" s="3">
        <v>7.0000000000000007E-2</v>
      </c>
      <c r="P2" s="3">
        <v>7.0000000000000007E-2</v>
      </c>
      <c r="Q2" s="3">
        <v>7.0000000000000007E-2</v>
      </c>
      <c r="R2">
        <v>160</v>
      </c>
      <c r="S2" t="s">
        <v>63</v>
      </c>
      <c r="T2" s="1">
        <v>315583845.57999998</v>
      </c>
      <c r="U2">
        <v>0</v>
      </c>
      <c r="V2">
        <v>0</v>
      </c>
      <c r="W2">
        <v>0</v>
      </c>
      <c r="X2" s="1">
        <v>244831494.58000001</v>
      </c>
      <c r="Y2">
        <v>0</v>
      </c>
      <c r="Z2" s="1">
        <v>70752351</v>
      </c>
      <c r="AA2" s="1">
        <v>70752351</v>
      </c>
      <c r="AB2" s="1">
        <v>70752351</v>
      </c>
      <c r="AC2" s="1">
        <v>70752351</v>
      </c>
      <c r="AD2" s="1">
        <v>70752351</v>
      </c>
      <c r="AE2">
        <v>0</v>
      </c>
      <c r="AF2" s="1">
        <f>+$Z2*(1+$O2)</f>
        <v>75705015.570000008</v>
      </c>
      <c r="AG2" s="1">
        <f>+$AF2*(1+$P2)</f>
        <v>81004366.65990001</v>
      </c>
      <c r="AH2" s="1">
        <f>+$AG2*(1+$Q2)</f>
        <v>86674672.326093018</v>
      </c>
    </row>
    <row r="3" spans="1:34" x14ac:dyDescent="0.35">
      <c r="A3" s="8">
        <v>12</v>
      </c>
      <c r="B3" t="s">
        <v>45</v>
      </c>
      <c r="C3" s="9">
        <v>1202</v>
      </c>
      <c r="D3" t="s">
        <v>46</v>
      </c>
      <c r="E3" t="str">
        <f t="shared" ref="E3:E66" si="0">+CONCATENATE(C3, ,D3)</f>
        <v xml:space="preserve">1202Promocion al acceso a la justicia                                                                                                                         </v>
      </c>
      <c r="F3">
        <v>1202001</v>
      </c>
      <c r="G3" t="s">
        <v>47</v>
      </c>
      <c r="H3" t="s">
        <v>64</v>
      </c>
      <c r="I3">
        <v>362</v>
      </c>
      <c r="J3" t="s">
        <v>65</v>
      </c>
      <c r="K3" t="s">
        <v>1221</v>
      </c>
      <c r="L3" t="s">
        <v>1191</v>
      </c>
      <c r="M3" t="s">
        <v>1198</v>
      </c>
      <c r="N3" s="3">
        <v>0</v>
      </c>
      <c r="O3" s="3">
        <v>0</v>
      </c>
      <c r="P3" s="3">
        <v>0</v>
      </c>
      <c r="Q3" s="3">
        <v>0</v>
      </c>
      <c r="R3">
        <v>515</v>
      </c>
      <c r="S3" t="s">
        <v>63</v>
      </c>
      <c r="T3">
        <v>0</v>
      </c>
      <c r="U3" s="1">
        <v>291999728.57999998</v>
      </c>
      <c r="V3">
        <v>0</v>
      </c>
      <c r="W3" s="1">
        <v>145896908.09999999</v>
      </c>
      <c r="X3">
        <v>0</v>
      </c>
      <c r="Y3">
        <v>0</v>
      </c>
      <c r="Z3" s="1">
        <v>437896636.68000001</v>
      </c>
      <c r="AA3">
        <v>0</v>
      </c>
      <c r="AB3">
        <v>0</v>
      </c>
      <c r="AC3">
        <v>0</v>
      </c>
      <c r="AD3">
        <v>0</v>
      </c>
      <c r="AE3" s="1">
        <v>437896636.68000001</v>
      </c>
      <c r="AF3" s="1">
        <v>0</v>
      </c>
      <c r="AG3" s="1">
        <v>0</v>
      </c>
      <c r="AH3" s="1">
        <v>0</v>
      </c>
    </row>
    <row r="4" spans="1:34" x14ac:dyDescent="0.35">
      <c r="A4" s="8">
        <v>12</v>
      </c>
      <c r="B4" t="s">
        <v>45</v>
      </c>
      <c r="C4" s="9">
        <v>1202</v>
      </c>
      <c r="D4" t="s">
        <v>46</v>
      </c>
      <c r="E4" t="str">
        <f t="shared" si="0"/>
        <v xml:space="preserve">1202Promocion al acceso a la justicia                                                                                                                         </v>
      </c>
      <c r="F4">
        <v>1202001</v>
      </c>
      <c r="G4" t="s">
        <v>47</v>
      </c>
      <c r="H4" t="s">
        <v>68</v>
      </c>
      <c r="I4">
        <v>362</v>
      </c>
      <c r="J4" t="s">
        <v>65</v>
      </c>
      <c r="K4" t="s">
        <v>1221</v>
      </c>
      <c r="L4" t="s">
        <v>1191</v>
      </c>
      <c r="M4" t="s">
        <v>1198</v>
      </c>
      <c r="N4" s="3">
        <v>0</v>
      </c>
      <c r="O4" s="3">
        <v>0</v>
      </c>
      <c r="P4" s="3">
        <v>0</v>
      </c>
      <c r="Q4" s="3">
        <v>0</v>
      </c>
      <c r="R4">
        <v>607</v>
      </c>
      <c r="S4" t="s">
        <v>69</v>
      </c>
      <c r="T4">
        <v>0</v>
      </c>
      <c r="U4">
        <v>0</v>
      </c>
      <c r="V4">
        <v>0</v>
      </c>
      <c r="W4" s="1">
        <v>2496366</v>
      </c>
      <c r="X4">
        <v>0</v>
      </c>
      <c r="Y4">
        <v>0</v>
      </c>
      <c r="Z4" s="1">
        <v>2496366</v>
      </c>
      <c r="AA4">
        <v>0</v>
      </c>
      <c r="AB4">
        <v>0</v>
      </c>
      <c r="AC4">
        <v>0</v>
      </c>
      <c r="AD4">
        <v>0</v>
      </c>
      <c r="AE4" s="1">
        <v>2496366</v>
      </c>
      <c r="AF4" s="1">
        <v>0</v>
      </c>
      <c r="AG4" s="1">
        <v>0</v>
      </c>
      <c r="AH4" s="1">
        <v>0</v>
      </c>
    </row>
    <row r="5" spans="1:34" x14ac:dyDescent="0.35">
      <c r="A5" s="8">
        <v>12</v>
      </c>
      <c r="B5" t="s">
        <v>45</v>
      </c>
      <c r="C5" s="9">
        <v>1202</v>
      </c>
      <c r="D5" t="s">
        <v>46</v>
      </c>
      <c r="E5" t="str">
        <f t="shared" si="0"/>
        <v xml:space="preserve">1202Promocion al acceso a la justicia                                                                                                                         </v>
      </c>
      <c r="F5">
        <v>1202001</v>
      </c>
      <c r="G5" t="s">
        <v>47</v>
      </c>
      <c r="H5" t="s">
        <v>72</v>
      </c>
      <c r="I5">
        <v>362</v>
      </c>
      <c r="J5" t="s">
        <v>65</v>
      </c>
      <c r="K5" t="s">
        <v>1221</v>
      </c>
      <c r="L5" t="s">
        <v>1191</v>
      </c>
      <c r="M5" t="s">
        <v>1198</v>
      </c>
      <c r="N5" s="3">
        <v>0</v>
      </c>
      <c r="O5" s="3">
        <v>0</v>
      </c>
      <c r="P5" s="3">
        <v>0</v>
      </c>
      <c r="Q5" s="3">
        <v>0</v>
      </c>
      <c r="R5">
        <v>606</v>
      </c>
      <c r="S5" t="s">
        <v>73</v>
      </c>
      <c r="T5">
        <v>0</v>
      </c>
      <c r="U5">
        <v>0</v>
      </c>
      <c r="V5">
        <v>0</v>
      </c>
      <c r="W5" s="1">
        <v>4374000</v>
      </c>
      <c r="X5">
        <v>0</v>
      </c>
      <c r="Y5">
        <v>0</v>
      </c>
      <c r="Z5" s="1">
        <v>4374000</v>
      </c>
      <c r="AA5">
        <v>0</v>
      </c>
      <c r="AB5">
        <v>0</v>
      </c>
      <c r="AC5">
        <v>0</v>
      </c>
      <c r="AD5">
        <v>0</v>
      </c>
      <c r="AE5" s="1">
        <v>4374000</v>
      </c>
      <c r="AF5" s="1">
        <v>0</v>
      </c>
      <c r="AG5" s="1">
        <v>0</v>
      </c>
      <c r="AH5" s="1">
        <v>0</v>
      </c>
    </row>
    <row r="6" spans="1:34" x14ac:dyDescent="0.35">
      <c r="A6" s="8">
        <v>12</v>
      </c>
      <c r="B6" t="s">
        <v>45</v>
      </c>
      <c r="C6" s="9">
        <v>1202</v>
      </c>
      <c r="D6" t="s">
        <v>46</v>
      </c>
      <c r="E6" t="str">
        <f t="shared" si="0"/>
        <v xml:space="preserve">1202Promocion al acceso a la justicia                                                                                                                         </v>
      </c>
      <c r="F6">
        <v>1202001</v>
      </c>
      <c r="G6" t="s">
        <v>47</v>
      </c>
      <c r="H6" t="s">
        <v>76</v>
      </c>
      <c r="I6">
        <v>32</v>
      </c>
      <c r="J6" t="s">
        <v>62</v>
      </c>
      <c r="K6" t="s">
        <v>1220</v>
      </c>
      <c r="L6" t="s">
        <v>1192</v>
      </c>
      <c r="M6" t="s">
        <v>1193</v>
      </c>
      <c r="N6" s="3">
        <v>0.06</v>
      </c>
      <c r="O6" s="3">
        <v>7.0000000000000007E-2</v>
      </c>
      <c r="P6" s="3">
        <v>7.0000000000000007E-2</v>
      </c>
      <c r="Q6" s="3">
        <v>7.0000000000000007E-2</v>
      </c>
      <c r="R6">
        <v>178</v>
      </c>
      <c r="S6" t="s">
        <v>77</v>
      </c>
      <c r="T6" s="1">
        <v>13916372</v>
      </c>
      <c r="U6">
        <v>0</v>
      </c>
      <c r="V6">
        <v>0</v>
      </c>
      <c r="W6">
        <v>0</v>
      </c>
      <c r="X6" s="1">
        <v>13916372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 s="1">
        <f t="shared" ref="AF6:AF66" si="1">+$Z6*(1+$O6)</f>
        <v>0</v>
      </c>
      <c r="AG6" s="1">
        <f t="shared" ref="AG6:AG66" si="2">+$AF6*(1+$P6)</f>
        <v>0</v>
      </c>
      <c r="AH6" s="1">
        <f t="shared" ref="AH6:AH66" si="3">+$AG6*(1+$Q6)</f>
        <v>0</v>
      </c>
    </row>
    <row r="7" spans="1:34" x14ac:dyDescent="0.35">
      <c r="A7" s="8">
        <v>12</v>
      </c>
      <c r="B7" t="s">
        <v>45</v>
      </c>
      <c r="C7" s="9">
        <v>1202</v>
      </c>
      <c r="D7" t="s">
        <v>46</v>
      </c>
      <c r="E7" t="str">
        <f t="shared" si="0"/>
        <v xml:space="preserve">1202Promocion al acceso a la justicia                                                                                                                         </v>
      </c>
      <c r="F7">
        <v>1202001</v>
      </c>
      <c r="G7" t="s">
        <v>47</v>
      </c>
      <c r="H7" t="s">
        <v>78</v>
      </c>
      <c r="I7">
        <v>362</v>
      </c>
      <c r="J7" t="s">
        <v>65</v>
      </c>
      <c r="K7" t="s">
        <v>1221</v>
      </c>
      <c r="L7" t="s">
        <v>1191</v>
      </c>
      <c r="M7" t="s">
        <v>1198</v>
      </c>
      <c r="N7" s="3">
        <v>0</v>
      </c>
      <c r="O7" s="3">
        <v>0</v>
      </c>
      <c r="P7" s="3">
        <v>0</v>
      </c>
      <c r="Q7" s="3">
        <v>0</v>
      </c>
      <c r="R7">
        <v>516</v>
      </c>
      <c r="S7" t="s">
        <v>77</v>
      </c>
      <c r="T7">
        <v>0</v>
      </c>
      <c r="U7" s="1">
        <v>13916372</v>
      </c>
      <c r="V7">
        <v>0</v>
      </c>
      <c r="W7" s="1">
        <v>14467476</v>
      </c>
      <c r="X7">
        <v>0</v>
      </c>
      <c r="Y7">
        <v>0</v>
      </c>
      <c r="Z7" s="1">
        <v>28383848</v>
      </c>
      <c r="AA7">
        <v>0</v>
      </c>
      <c r="AB7">
        <v>0</v>
      </c>
      <c r="AC7">
        <v>0</v>
      </c>
      <c r="AD7">
        <v>0</v>
      </c>
      <c r="AE7" s="1">
        <v>28383848</v>
      </c>
      <c r="AF7" s="1">
        <v>0</v>
      </c>
      <c r="AG7" s="1">
        <v>0</v>
      </c>
      <c r="AH7" s="1">
        <v>0</v>
      </c>
    </row>
    <row r="8" spans="1:34" x14ac:dyDescent="0.35">
      <c r="A8" s="8">
        <v>12</v>
      </c>
      <c r="B8" t="s">
        <v>45</v>
      </c>
      <c r="C8" s="9">
        <v>1202</v>
      </c>
      <c r="D8" t="s">
        <v>46</v>
      </c>
      <c r="E8" t="str">
        <f t="shared" si="0"/>
        <v xml:space="preserve">1202Promocion al acceso a la justicia                                                                                                                         </v>
      </c>
      <c r="F8">
        <v>1202001</v>
      </c>
      <c r="G8" t="s">
        <v>47</v>
      </c>
      <c r="H8" t="s">
        <v>81</v>
      </c>
      <c r="I8">
        <v>32</v>
      </c>
      <c r="J8" t="s">
        <v>62</v>
      </c>
      <c r="K8" t="s">
        <v>1220</v>
      </c>
      <c r="L8" t="s">
        <v>1192</v>
      </c>
      <c r="M8" t="s">
        <v>1193</v>
      </c>
      <c r="N8" s="3">
        <v>0.06</v>
      </c>
      <c r="O8" s="3">
        <v>7.0000000000000007E-2</v>
      </c>
      <c r="P8" s="3">
        <v>7.0000000000000007E-2</v>
      </c>
      <c r="Q8" s="3">
        <v>7.0000000000000007E-2</v>
      </c>
      <c r="R8">
        <v>186</v>
      </c>
      <c r="S8" t="s">
        <v>82</v>
      </c>
      <c r="T8" s="1">
        <v>9204528</v>
      </c>
      <c r="U8">
        <v>0</v>
      </c>
      <c r="V8">
        <v>0</v>
      </c>
      <c r="W8">
        <v>0</v>
      </c>
      <c r="X8" s="1">
        <v>9204528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 s="1">
        <f t="shared" si="1"/>
        <v>0</v>
      </c>
      <c r="AG8" s="1">
        <f t="shared" si="2"/>
        <v>0</v>
      </c>
      <c r="AH8" s="1">
        <f t="shared" si="3"/>
        <v>0</v>
      </c>
    </row>
    <row r="9" spans="1:34" x14ac:dyDescent="0.35">
      <c r="A9" s="8">
        <v>12</v>
      </c>
      <c r="B9" t="s">
        <v>45</v>
      </c>
      <c r="C9" s="9">
        <v>1202</v>
      </c>
      <c r="D9" t="s">
        <v>46</v>
      </c>
      <c r="E9" t="str">
        <f t="shared" si="0"/>
        <v xml:space="preserve">1202Promocion al acceso a la justicia                                                                                                                         </v>
      </c>
      <c r="F9">
        <v>1202001</v>
      </c>
      <c r="G9" t="s">
        <v>47</v>
      </c>
      <c r="H9" t="s">
        <v>83</v>
      </c>
      <c r="I9">
        <v>362</v>
      </c>
      <c r="J9" t="s">
        <v>65</v>
      </c>
      <c r="K9" t="s">
        <v>1221</v>
      </c>
      <c r="L9" t="s">
        <v>1191</v>
      </c>
      <c r="M9" t="s">
        <v>1198</v>
      </c>
      <c r="N9" s="3">
        <v>0</v>
      </c>
      <c r="O9" s="3">
        <v>0</v>
      </c>
      <c r="P9" s="3">
        <v>0</v>
      </c>
      <c r="Q9" s="3">
        <v>0</v>
      </c>
      <c r="R9">
        <v>517</v>
      </c>
      <c r="S9" t="s">
        <v>82</v>
      </c>
      <c r="T9">
        <v>0</v>
      </c>
      <c r="U9" s="1">
        <v>9204528</v>
      </c>
      <c r="V9">
        <v>0</v>
      </c>
      <c r="W9" s="1">
        <v>10226076</v>
      </c>
      <c r="X9">
        <v>0</v>
      </c>
      <c r="Y9">
        <v>0</v>
      </c>
      <c r="Z9" s="1">
        <v>19430604</v>
      </c>
      <c r="AA9">
        <v>0</v>
      </c>
      <c r="AB9">
        <v>0</v>
      </c>
      <c r="AC9">
        <v>0</v>
      </c>
      <c r="AD9">
        <v>0</v>
      </c>
      <c r="AE9" s="1">
        <v>19430604</v>
      </c>
      <c r="AF9" s="1">
        <v>0</v>
      </c>
      <c r="AG9" s="1">
        <v>0</v>
      </c>
      <c r="AH9" s="1">
        <v>0</v>
      </c>
    </row>
    <row r="10" spans="1:34" x14ac:dyDescent="0.35">
      <c r="A10" s="8">
        <v>12</v>
      </c>
      <c r="B10" t="s">
        <v>45</v>
      </c>
      <c r="C10" s="9">
        <v>1202</v>
      </c>
      <c r="D10" t="s">
        <v>46</v>
      </c>
      <c r="E10" t="str">
        <f t="shared" si="0"/>
        <v xml:space="preserve">1202Promocion al acceso a la justicia                                                                                                                         </v>
      </c>
      <c r="F10">
        <v>1202001</v>
      </c>
      <c r="G10" t="s">
        <v>47</v>
      </c>
      <c r="H10" t="s">
        <v>88</v>
      </c>
      <c r="I10">
        <v>32</v>
      </c>
      <c r="J10" t="s">
        <v>62</v>
      </c>
      <c r="K10" t="s">
        <v>1220</v>
      </c>
      <c r="L10" t="s">
        <v>1192</v>
      </c>
      <c r="M10" t="s">
        <v>1193</v>
      </c>
      <c r="N10" s="3">
        <v>0.06</v>
      </c>
      <c r="O10" s="3">
        <v>7.0000000000000007E-2</v>
      </c>
      <c r="P10" s="3">
        <v>7.0000000000000007E-2</v>
      </c>
      <c r="Q10" s="3">
        <v>7.0000000000000007E-2</v>
      </c>
      <c r="R10">
        <v>192</v>
      </c>
      <c r="S10" t="s">
        <v>89</v>
      </c>
      <c r="T10" s="1">
        <v>29113943</v>
      </c>
      <c r="U10">
        <v>0</v>
      </c>
      <c r="V10">
        <v>0</v>
      </c>
      <c r="W10">
        <v>0</v>
      </c>
      <c r="X10" s="1">
        <v>29113943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 s="1">
        <f t="shared" si="1"/>
        <v>0</v>
      </c>
      <c r="AG10" s="1">
        <f t="shared" si="2"/>
        <v>0</v>
      </c>
      <c r="AH10" s="1">
        <f t="shared" si="3"/>
        <v>0</v>
      </c>
    </row>
    <row r="11" spans="1:34" x14ac:dyDescent="0.35">
      <c r="A11" s="8">
        <v>12</v>
      </c>
      <c r="B11" t="s">
        <v>45</v>
      </c>
      <c r="C11" s="9">
        <v>1202</v>
      </c>
      <c r="D11" t="s">
        <v>46</v>
      </c>
      <c r="E11" t="str">
        <f t="shared" si="0"/>
        <v xml:space="preserve">1202Promocion al acceso a la justicia                                                                                                                         </v>
      </c>
      <c r="F11">
        <v>1202001</v>
      </c>
      <c r="G11" t="s">
        <v>47</v>
      </c>
      <c r="H11" t="s">
        <v>90</v>
      </c>
      <c r="I11">
        <v>362</v>
      </c>
      <c r="J11" t="s">
        <v>65</v>
      </c>
      <c r="K11" t="s">
        <v>1221</v>
      </c>
      <c r="L11" t="s">
        <v>1191</v>
      </c>
      <c r="M11" t="s">
        <v>1198</v>
      </c>
      <c r="N11" s="3">
        <v>0</v>
      </c>
      <c r="O11" s="3">
        <v>0</v>
      </c>
      <c r="P11" s="3">
        <v>0</v>
      </c>
      <c r="Q11" s="3">
        <v>0</v>
      </c>
      <c r="R11">
        <v>518</v>
      </c>
      <c r="S11" t="s">
        <v>89</v>
      </c>
      <c r="T11">
        <v>0</v>
      </c>
      <c r="U11" s="1">
        <v>29113943</v>
      </c>
      <c r="V11">
        <v>0</v>
      </c>
      <c r="W11" s="1">
        <v>31514724</v>
      </c>
      <c r="X11">
        <v>0</v>
      </c>
      <c r="Y11">
        <v>0</v>
      </c>
      <c r="Z11" s="1">
        <v>60628667</v>
      </c>
      <c r="AA11">
        <v>0</v>
      </c>
      <c r="AB11">
        <v>0</v>
      </c>
      <c r="AC11">
        <v>0</v>
      </c>
      <c r="AD11">
        <v>0</v>
      </c>
      <c r="AE11" s="1">
        <v>60628667</v>
      </c>
      <c r="AF11" s="1">
        <v>0</v>
      </c>
      <c r="AG11" s="1">
        <v>0</v>
      </c>
      <c r="AH11" s="1">
        <v>0</v>
      </c>
    </row>
    <row r="12" spans="1:34" x14ac:dyDescent="0.35">
      <c r="A12" s="8">
        <v>12</v>
      </c>
      <c r="B12" t="s">
        <v>45</v>
      </c>
      <c r="C12" s="9">
        <v>1202</v>
      </c>
      <c r="D12" t="s">
        <v>46</v>
      </c>
      <c r="E12" t="str">
        <f t="shared" si="0"/>
        <v xml:space="preserve">1202Promocion al acceso a la justicia                                                                                                                         </v>
      </c>
      <c r="F12">
        <v>1202001</v>
      </c>
      <c r="G12" t="s">
        <v>47</v>
      </c>
      <c r="H12" t="s">
        <v>93</v>
      </c>
      <c r="I12">
        <v>32</v>
      </c>
      <c r="J12" t="s">
        <v>62</v>
      </c>
      <c r="K12" t="s">
        <v>1220</v>
      </c>
      <c r="L12" t="s">
        <v>1192</v>
      </c>
      <c r="M12" t="s">
        <v>1193</v>
      </c>
      <c r="N12" s="3">
        <v>0.06</v>
      </c>
      <c r="O12" s="3">
        <v>7.0000000000000007E-2</v>
      </c>
      <c r="P12" s="3">
        <v>7.0000000000000007E-2</v>
      </c>
      <c r="Q12" s="3">
        <v>7.0000000000000007E-2</v>
      </c>
      <c r="R12">
        <v>200</v>
      </c>
      <c r="S12" t="s">
        <v>94</v>
      </c>
      <c r="T12" s="1">
        <v>10662571.970000001</v>
      </c>
      <c r="U12">
        <v>0</v>
      </c>
      <c r="V12">
        <v>0</v>
      </c>
      <c r="W12">
        <v>0</v>
      </c>
      <c r="X12" s="1">
        <v>10662571.970000001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 s="1">
        <f t="shared" si="1"/>
        <v>0</v>
      </c>
      <c r="AG12" s="1">
        <f t="shared" si="2"/>
        <v>0</v>
      </c>
      <c r="AH12" s="1">
        <f t="shared" si="3"/>
        <v>0</v>
      </c>
    </row>
    <row r="13" spans="1:34" x14ac:dyDescent="0.35">
      <c r="A13" s="8">
        <v>12</v>
      </c>
      <c r="B13" t="s">
        <v>45</v>
      </c>
      <c r="C13" s="9">
        <v>1202</v>
      </c>
      <c r="D13" t="s">
        <v>46</v>
      </c>
      <c r="E13" t="str">
        <f t="shared" si="0"/>
        <v xml:space="preserve">1202Promocion al acceso a la justicia                                                                                                                         </v>
      </c>
      <c r="F13">
        <v>1202001</v>
      </c>
      <c r="G13" t="s">
        <v>47</v>
      </c>
      <c r="H13" t="s">
        <v>95</v>
      </c>
      <c r="I13">
        <v>362</v>
      </c>
      <c r="J13" t="s">
        <v>65</v>
      </c>
      <c r="K13" t="s">
        <v>1221</v>
      </c>
      <c r="L13" t="s">
        <v>1191</v>
      </c>
      <c r="M13" t="s">
        <v>1198</v>
      </c>
      <c r="N13" s="3">
        <v>0</v>
      </c>
      <c r="O13" s="3">
        <v>0</v>
      </c>
      <c r="P13" s="3">
        <v>0</v>
      </c>
      <c r="Q13" s="3">
        <v>0</v>
      </c>
      <c r="R13">
        <v>519</v>
      </c>
      <c r="S13" t="s">
        <v>94</v>
      </c>
      <c r="T13">
        <v>0</v>
      </c>
      <c r="U13" s="1">
        <v>10662571.970000001</v>
      </c>
      <c r="V13">
        <v>0</v>
      </c>
      <c r="W13" s="1">
        <v>19082128.07</v>
      </c>
      <c r="X13">
        <v>0</v>
      </c>
      <c r="Y13">
        <v>0</v>
      </c>
      <c r="Z13" s="1">
        <v>29744700.039999999</v>
      </c>
      <c r="AA13">
        <v>0</v>
      </c>
      <c r="AB13">
        <v>0</v>
      </c>
      <c r="AC13">
        <v>0</v>
      </c>
      <c r="AD13">
        <v>0</v>
      </c>
      <c r="AE13" s="1">
        <v>29744700.039999999</v>
      </c>
      <c r="AF13" s="1">
        <v>0</v>
      </c>
      <c r="AG13" s="1">
        <v>0</v>
      </c>
      <c r="AH13" s="1">
        <v>0</v>
      </c>
    </row>
    <row r="14" spans="1:34" x14ac:dyDescent="0.35">
      <c r="A14" s="8">
        <v>12</v>
      </c>
      <c r="B14" t="s">
        <v>45</v>
      </c>
      <c r="C14" s="9">
        <v>1202</v>
      </c>
      <c r="D14" t="s">
        <v>46</v>
      </c>
      <c r="E14" t="str">
        <f t="shared" si="0"/>
        <v xml:space="preserve">1202Promocion al acceso a la justicia                                                                                                                         </v>
      </c>
      <c r="F14">
        <v>1202001</v>
      </c>
      <c r="G14" t="s">
        <v>47</v>
      </c>
      <c r="H14" t="s">
        <v>100</v>
      </c>
      <c r="I14">
        <v>32</v>
      </c>
      <c r="J14" t="s">
        <v>62</v>
      </c>
      <c r="K14" t="s">
        <v>1220</v>
      </c>
      <c r="L14" t="s">
        <v>1192</v>
      </c>
      <c r="M14" t="s">
        <v>1193</v>
      </c>
      <c r="N14" s="3">
        <v>0.06</v>
      </c>
      <c r="O14" s="3">
        <v>7.0000000000000007E-2</v>
      </c>
      <c r="P14" s="3">
        <v>7.0000000000000007E-2</v>
      </c>
      <c r="Q14" s="3">
        <v>7.0000000000000007E-2</v>
      </c>
      <c r="R14">
        <v>216</v>
      </c>
      <c r="S14" t="s">
        <v>101</v>
      </c>
      <c r="T14" s="1">
        <v>37870061.469999999</v>
      </c>
      <c r="U14">
        <v>0</v>
      </c>
      <c r="V14">
        <v>0</v>
      </c>
      <c r="W14">
        <v>0</v>
      </c>
      <c r="X14" s="1">
        <v>29380061.469999999</v>
      </c>
      <c r="Y14">
        <v>0</v>
      </c>
      <c r="Z14" s="1">
        <v>8490000</v>
      </c>
      <c r="AA14" s="1">
        <v>8490000</v>
      </c>
      <c r="AB14" s="1">
        <v>8490000</v>
      </c>
      <c r="AC14" s="1">
        <v>8490000</v>
      </c>
      <c r="AD14" s="1">
        <v>8490000</v>
      </c>
      <c r="AE14">
        <v>0</v>
      </c>
      <c r="AF14" s="1">
        <f t="shared" si="1"/>
        <v>9084300</v>
      </c>
      <c r="AG14" s="1">
        <f t="shared" si="2"/>
        <v>9720201</v>
      </c>
      <c r="AH14" s="1">
        <f t="shared" si="3"/>
        <v>10400615.07</v>
      </c>
    </row>
    <row r="15" spans="1:34" x14ac:dyDescent="0.35">
      <c r="A15" s="8">
        <v>12</v>
      </c>
      <c r="B15" t="s">
        <v>45</v>
      </c>
      <c r="C15" s="9">
        <v>1202</v>
      </c>
      <c r="D15" t="s">
        <v>46</v>
      </c>
      <c r="E15" t="str">
        <f t="shared" si="0"/>
        <v xml:space="preserve">1202Promocion al acceso a la justicia                                                                                                                         </v>
      </c>
      <c r="F15">
        <v>1202001</v>
      </c>
      <c r="G15" t="s">
        <v>47</v>
      </c>
      <c r="H15" t="s">
        <v>102</v>
      </c>
      <c r="I15">
        <v>362</v>
      </c>
      <c r="J15" t="s">
        <v>65</v>
      </c>
      <c r="K15" t="s">
        <v>1221</v>
      </c>
      <c r="L15" t="s">
        <v>1191</v>
      </c>
      <c r="M15" t="s">
        <v>1198</v>
      </c>
      <c r="N15" s="3">
        <v>0</v>
      </c>
      <c r="O15" s="3">
        <v>0</v>
      </c>
      <c r="P15" s="3">
        <v>0</v>
      </c>
      <c r="Q15" s="3">
        <v>0</v>
      </c>
      <c r="R15">
        <v>520</v>
      </c>
      <c r="S15" t="s">
        <v>101</v>
      </c>
      <c r="T15">
        <v>0</v>
      </c>
      <c r="U15" s="1">
        <v>35040061.469999999</v>
      </c>
      <c r="V15">
        <v>0</v>
      </c>
      <c r="W15" s="1">
        <v>23458573.620000001</v>
      </c>
      <c r="X15">
        <v>0</v>
      </c>
      <c r="Y15">
        <v>0</v>
      </c>
      <c r="Z15" s="1">
        <v>58498635.090000004</v>
      </c>
      <c r="AA15">
        <v>0</v>
      </c>
      <c r="AB15">
        <v>0</v>
      </c>
      <c r="AC15">
        <v>0</v>
      </c>
      <c r="AD15">
        <v>0</v>
      </c>
      <c r="AE15" s="1">
        <v>58498635.090000004</v>
      </c>
      <c r="AF15" s="1">
        <v>0</v>
      </c>
      <c r="AG15" s="1">
        <v>0</v>
      </c>
      <c r="AH15" s="1">
        <v>0</v>
      </c>
    </row>
    <row r="16" spans="1:34" x14ac:dyDescent="0.35">
      <c r="A16" s="8">
        <v>12</v>
      </c>
      <c r="B16" t="s">
        <v>45</v>
      </c>
      <c r="C16" s="9">
        <v>1202</v>
      </c>
      <c r="D16" t="s">
        <v>46</v>
      </c>
      <c r="E16" t="str">
        <f t="shared" si="0"/>
        <v xml:space="preserve">1202Promocion al acceso a la justicia                                                                                                                         </v>
      </c>
      <c r="F16">
        <v>1202001</v>
      </c>
      <c r="G16" t="s">
        <v>47</v>
      </c>
      <c r="H16" t="s">
        <v>105</v>
      </c>
      <c r="I16">
        <v>32</v>
      </c>
      <c r="J16" t="s">
        <v>62</v>
      </c>
      <c r="K16" t="s">
        <v>1220</v>
      </c>
      <c r="L16" t="s">
        <v>1192</v>
      </c>
      <c r="M16" t="s">
        <v>1193</v>
      </c>
      <c r="N16" s="3">
        <v>0.06</v>
      </c>
      <c r="O16" s="3">
        <v>7.0000000000000007E-2</v>
      </c>
      <c r="P16" s="3">
        <v>7.0000000000000007E-2</v>
      </c>
      <c r="Q16" s="3">
        <v>7.0000000000000007E-2</v>
      </c>
      <c r="R16">
        <v>226</v>
      </c>
      <c r="S16" t="s">
        <v>106</v>
      </c>
      <c r="T16" s="1">
        <v>26824626.870000001</v>
      </c>
      <c r="U16">
        <v>0</v>
      </c>
      <c r="V16">
        <v>0</v>
      </c>
      <c r="W16">
        <v>0</v>
      </c>
      <c r="X16" s="1">
        <v>20811126.870000001</v>
      </c>
      <c r="Y16">
        <v>0</v>
      </c>
      <c r="Z16" s="1">
        <v>6013500</v>
      </c>
      <c r="AA16" s="1">
        <v>6013500</v>
      </c>
      <c r="AB16" s="1">
        <v>6013500</v>
      </c>
      <c r="AC16" s="1">
        <v>6013500</v>
      </c>
      <c r="AD16" s="1">
        <v>6013500</v>
      </c>
      <c r="AE16">
        <v>0</v>
      </c>
      <c r="AF16" s="1">
        <f t="shared" si="1"/>
        <v>6434445</v>
      </c>
      <c r="AG16" s="1">
        <f t="shared" si="2"/>
        <v>6884856.1500000004</v>
      </c>
      <c r="AH16" s="1">
        <f t="shared" si="3"/>
        <v>7366796.0805000011</v>
      </c>
    </row>
    <row r="17" spans="1:34" x14ac:dyDescent="0.35">
      <c r="A17" s="8">
        <v>12</v>
      </c>
      <c r="B17" t="s">
        <v>45</v>
      </c>
      <c r="C17" s="9">
        <v>1202</v>
      </c>
      <c r="D17" t="s">
        <v>46</v>
      </c>
      <c r="E17" t="str">
        <f t="shared" si="0"/>
        <v xml:space="preserve">1202Promocion al acceso a la justicia                                                                                                                         </v>
      </c>
      <c r="F17">
        <v>1202001</v>
      </c>
      <c r="G17" t="s">
        <v>47</v>
      </c>
      <c r="H17" t="s">
        <v>107</v>
      </c>
      <c r="I17">
        <v>362</v>
      </c>
      <c r="J17" t="s">
        <v>65</v>
      </c>
      <c r="K17" t="s">
        <v>1221</v>
      </c>
      <c r="L17" t="s">
        <v>1191</v>
      </c>
      <c r="M17" t="s">
        <v>1198</v>
      </c>
      <c r="N17" s="3">
        <v>0</v>
      </c>
      <c r="O17" s="3">
        <v>0</v>
      </c>
      <c r="P17" s="3">
        <v>0</v>
      </c>
      <c r="Q17" s="3">
        <v>0</v>
      </c>
      <c r="R17">
        <v>521</v>
      </c>
      <c r="S17" t="s">
        <v>106</v>
      </c>
      <c r="T17">
        <v>0</v>
      </c>
      <c r="U17" s="1">
        <v>24820126.870000001</v>
      </c>
      <c r="V17">
        <v>0</v>
      </c>
      <c r="W17" s="1">
        <v>16616406.32</v>
      </c>
      <c r="X17">
        <v>0</v>
      </c>
      <c r="Y17">
        <v>0</v>
      </c>
      <c r="Z17" s="1">
        <v>41436533.189999998</v>
      </c>
      <c r="AA17">
        <v>0</v>
      </c>
      <c r="AB17">
        <v>0</v>
      </c>
      <c r="AC17">
        <v>0</v>
      </c>
      <c r="AD17">
        <v>0</v>
      </c>
      <c r="AE17" s="1">
        <v>41436533.189999998</v>
      </c>
      <c r="AF17" s="1">
        <v>0</v>
      </c>
      <c r="AG17" s="1">
        <v>0</v>
      </c>
      <c r="AH17" s="1">
        <v>0</v>
      </c>
    </row>
    <row r="18" spans="1:34" x14ac:dyDescent="0.35">
      <c r="A18" s="8">
        <v>12</v>
      </c>
      <c r="B18" t="s">
        <v>45</v>
      </c>
      <c r="C18" s="9">
        <v>1202</v>
      </c>
      <c r="D18" t="s">
        <v>46</v>
      </c>
      <c r="E18" t="str">
        <f t="shared" si="0"/>
        <v xml:space="preserve">1202Promocion al acceso a la justicia                                                                                                                         </v>
      </c>
      <c r="F18">
        <v>1202001</v>
      </c>
      <c r="G18" t="s">
        <v>47</v>
      </c>
      <c r="H18" t="s">
        <v>110</v>
      </c>
      <c r="I18">
        <v>32</v>
      </c>
      <c r="J18" t="s">
        <v>62</v>
      </c>
      <c r="K18" t="s">
        <v>1220</v>
      </c>
      <c r="L18" t="s">
        <v>1192</v>
      </c>
      <c r="M18" t="s">
        <v>1193</v>
      </c>
      <c r="N18" s="3">
        <v>0.06</v>
      </c>
      <c r="O18" s="3">
        <v>7.0000000000000007E-2</v>
      </c>
      <c r="P18" s="3">
        <v>7.0000000000000007E-2</v>
      </c>
      <c r="Q18" s="3">
        <v>7.0000000000000007E-2</v>
      </c>
      <c r="R18">
        <v>236</v>
      </c>
      <c r="S18" t="s">
        <v>111</v>
      </c>
      <c r="T18" s="1">
        <v>34727541.270000003</v>
      </c>
      <c r="U18">
        <v>0</v>
      </c>
      <c r="V18">
        <v>0</v>
      </c>
      <c r="W18">
        <v>0</v>
      </c>
      <c r="X18" s="1">
        <v>34727541.270000003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 s="1">
        <f t="shared" si="1"/>
        <v>0</v>
      </c>
      <c r="AG18" s="1">
        <f t="shared" si="2"/>
        <v>0</v>
      </c>
      <c r="AH18" s="1">
        <f t="shared" si="3"/>
        <v>0</v>
      </c>
    </row>
    <row r="19" spans="1:34" x14ac:dyDescent="0.35">
      <c r="A19" s="8">
        <v>12</v>
      </c>
      <c r="B19" t="s">
        <v>45</v>
      </c>
      <c r="C19" s="9">
        <v>1202</v>
      </c>
      <c r="D19" t="s">
        <v>46</v>
      </c>
      <c r="E19" t="str">
        <f t="shared" si="0"/>
        <v xml:space="preserve">1202Promocion al acceso a la justicia                                                                                                                         </v>
      </c>
      <c r="F19">
        <v>1202001</v>
      </c>
      <c r="G19" t="s">
        <v>47</v>
      </c>
      <c r="H19" t="s">
        <v>112</v>
      </c>
      <c r="I19">
        <v>32</v>
      </c>
      <c r="J19" t="s">
        <v>62</v>
      </c>
      <c r="K19" t="s">
        <v>1220</v>
      </c>
      <c r="L19" t="s">
        <v>1192</v>
      </c>
      <c r="M19" t="s">
        <v>1193</v>
      </c>
      <c r="N19" s="3">
        <v>0.06</v>
      </c>
      <c r="O19" s="3">
        <v>7.0000000000000007E-2</v>
      </c>
      <c r="P19" s="3">
        <v>7.0000000000000007E-2</v>
      </c>
      <c r="Q19" s="3">
        <v>7.0000000000000007E-2</v>
      </c>
      <c r="R19">
        <v>237</v>
      </c>
      <c r="S19" t="s">
        <v>113</v>
      </c>
      <c r="T19" s="1">
        <v>3337152.24</v>
      </c>
      <c r="U19">
        <v>0</v>
      </c>
      <c r="V19">
        <v>0</v>
      </c>
      <c r="W19">
        <v>0</v>
      </c>
      <c r="X19" s="1">
        <v>3337152.24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 s="1">
        <f t="shared" si="1"/>
        <v>0</v>
      </c>
      <c r="AG19" s="1">
        <f t="shared" si="2"/>
        <v>0</v>
      </c>
      <c r="AH19" s="1">
        <f t="shared" si="3"/>
        <v>0</v>
      </c>
    </row>
    <row r="20" spans="1:34" x14ac:dyDescent="0.35">
      <c r="A20" s="8">
        <v>12</v>
      </c>
      <c r="B20" t="s">
        <v>45</v>
      </c>
      <c r="C20" s="9">
        <v>1202</v>
      </c>
      <c r="D20" t="s">
        <v>46</v>
      </c>
      <c r="E20" t="str">
        <f t="shared" si="0"/>
        <v xml:space="preserve">1202Promocion al acceso a la justicia                                                                                                                         </v>
      </c>
      <c r="F20">
        <v>1202001</v>
      </c>
      <c r="G20" t="s">
        <v>47</v>
      </c>
      <c r="H20" t="s">
        <v>114</v>
      </c>
      <c r="I20">
        <v>362</v>
      </c>
      <c r="J20" t="s">
        <v>65</v>
      </c>
      <c r="K20" t="s">
        <v>1221</v>
      </c>
      <c r="L20" t="s">
        <v>1191</v>
      </c>
      <c r="M20" t="s">
        <v>1198</v>
      </c>
      <c r="N20" s="3">
        <v>0</v>
      </c>
      <c r="O20" s="3">
        <v>0</v>
      </c>
      <c r="P20" s="3">
        <v>0</v>
      </c>
      <c r="Q20" s="3">
        <v>0</v>
      </c>
      <c r="R20">
        <v>522</v>
      </c>
      <c r="S20" t="s">
        <v>111</v>
      </c>
      <c r="T20">
        <v>0</v>
      </c>
      <c r="U20" s="1">
        <v>34727541.270000003</v>
      </c>
      <c r="V20">
        <v>0</v>
      </c>
      <c r="W20" s="1">
        <v>30953512.73</v>
      </c>
      <c r="X20">
        <v>0</v>
      </c>
      <c r="Y20">
        <v>0</v>
      </c>
      <c r="Z20" s="1">
        <v>65681054</v>
      </c>
      <c r="AA20">
        <v>0</v>
      </c>
      <c r="AB20">
        <v>0</v>
      </c>
      <c r="AC20">
        <v>0</v>
      </c>
      <c r="AD20">
        <v>0</v>
      </c>
      <c r="AE20" s="1">
        <v>65681054</v>
      </c>
      <c r="AF20" s="1">
        <v>0</v>
      </c>
      <c r="AG20" s="1">
        <v>0</v>
      </c>
      <c r="AH20" s="1">
        <v>0</v>
      </c>
    </row>
    <row r="21" spans="1:34" x14ac:dyDescent="0.35">
      <c r="A21" s="8">
        <v>12</v>
      </c>
      <c r="B21" t="s">
        <v>45</v>
      </c>
      <c r="C21" s="9">
        <v>1202</v>
      </c>
      <c r="D21" t="s">
        <v>46</v>
      </c>
      <c r="E21" t="str">
        <f t="shared" si="0"/>
        <v xml:space="preserve">1202Promocion al acceso a la justicia                                                                                                                         </v>
      </c>
      <c r="F21">
        <v>1202001</v>
      </c>
      <c r="G21" t="s">
        <v>47</v>
      </c>
      <c r="H21" t="s">
        <v>115</v>
      </c>
      <c r="I21">
        <v>362</v>
      </c>
      <c r="J21" t="s">
        <v>65</v>
      </c>
      <c r="K21" t="s">
        <v>1221</v>
      </c>
      <c r="L21" t="s">
        <v>1191</v>
      </c>
      <c r="M21" t="s">
        <v>1198</v>
      </c>
      <c r="N21" s="3">
        <v>0</v>
      </c>
      <c r="O21" s="3">
        <v>0</v>
      </c>
      <c r="P21" s="3">
        <v>0</v>
      </c>
      <c r="Q21" s="3">
        <v>0</v>
      </c>
      <c r="R21">
        <v>523</v>
      </c>
      <c r="S21" t="s">
        <v>113</v>
      </c>
      <c r="T21">
        <v>0</v>
      </c>
      <c r="U21" s="1">
        <v>3337152.24</v>
      </c>
      <c r="V21">
        <v>0</v>
      </c>
      <c r="W21" s="1">
        <v>4544574.24</v>
      </c>
      <c r="X21">
        <v>0</v>
      </c>
      <c r="Y21">
        <v>0</v>
      </c>
      <c r="Z21" s="1">
        <v>7881726.4800000004</v>
      </c>
      <c r="AA21">
        <v>0</v>
      </c>
      <c r="AB21">
        <v>0</v>
      </c>
      <c r="AC21">
        <v>0</v>
      </c>
      <c r="AD21">
        <v>0</v>
      </c>
      <c r="AE21" s="1">
        <v>7881726.4800000004</v>
      </c>
      <c r="AF21" s="1">
        <v>0</v>
      </c>
      <c r="AG21" s="1">
        <v>0</v>
      </c>
      <c r="AH21" s="1">
        <v>0</v>
      </c>
    </row>
    <row r="22" spans="1:34" x14ac:dyDescent="0.35">
      <c r="A22" s="8">
        <v>12</v>
      </c>
      <c r="B22" t="s">
        <v>45</v>
      </c>
      <c r="C22" s="9">
        <v>1202</v>
      </c>
      <c r="D22" t="s">
        <v>46</v>
      </c>
      <c r="E22" t="str">
        <f t="shared" si="0"/>
        <v xml:space="preserve">1202Promocion al acceso a la justicia                                                                                                                         </v>
      </c>
      <c r="F22">
        <v>1202001</v>
      </c>
      <c r="G22" t="s">
        <v>47</v>
      </c>
      <c r="H22" t="s">
        <v>118</v>
      </c>
      <c r="I22">
        <v>32</v>
      </c>
      <c r="J22" t="s">
        <v>62</v>
      </c>
      <c r="K22" t="s">
        <v>1220</v>
      </c>
      <c r="L22" t="s">
        <v>1192</v>
      </c>
      <c r="M22" t="s">
        <v>1193</v>
      </c>
      <c r="N22" s="3">
        <v>0.06</v>
      </c>
      <c r="O22" s="3">
        <v>7.0000000000000007E-2</v>
      </c>
      <c r="P22" s="3">
        <v>7.0000000000000007E-2</v>
      </c>
      <c r="Q22" s="3">
        <v>7.0000000000000007E-2</v>
      </c>
      <c r="R22">
        <v>250</v>
      </c>
      <c r="S22" t="s">
        <v>119</v>
      </c>
      <c r="T22" s="1">
        <v>12623353.82</v>
      </c>
      <c r="U22">
        <v>0</v>
      </c>
      <c r="V22">
        <v>0</v>
      </c>
      <c r="W22">
        <v>0</v>
      </c>
      <c r="X22" s="1">
        <v>9791953.8200000003</v>
      </c>
      <c r="Y22">
        <v>0</v>
      </c>
      <c r="Z22" s="1">
        <v>2831400</v>
      </c>
      <c r="AA22" s="1">
        <v>2831400</v>
      </c>
      <c r="AB22" s="1">
        <v>2831400</v>
      </c>
      <c r="AC22" s="1">
        <v>2831400</v>
      </c>
      <c r="AD22" s="1">
        <v>2831400</v>
      </c>
      <c r="AE22">
        <v>0</v>
      </c>
      <c r="AF22" s="1">
        <f t="shared" si="1"/>
        <v>3029598</v>
      </c>
      <c r="AG22" s="1">
        <f t="shared" si="2"/>
        <v>3241669.8600000003</v>
      </c>
      <c r="AH22" s="1">
        <f t="shared" si="3"/>
        <v>3468586.7502000006</v>
      </c>
    </row>
    <row r="23" spans="1:34" x14ac:dyDescent="0.35">
      <c r="A23" s="8">
        <v>12</v>
      </c>
      <c r="B23" t="s">
        <v>45</v>
      </c>
      <c r="C23" s="9">
        <v>1202</v>
      </c>
      <c r="D23" t="s">
        <v>46</v>
      </c>
      <c r="E23" t="str">
        <f t="shared" si="0"/>
        <v xml:space="preserve">1202Promocion al acceso a la justicia                                                                                                                         </v>
      </c>
      <c r="F23">
        <v>1202001</v>
      </c>
      <c r="G23" t="s">
        <v>47</v>
      </c>
      <c r="H23" t="s">
        <v>120</v>
      </c>
      <c r="I23">
        <v>362</v>
      </c>
      <c r="J23" t="s">
        <v>65</v>
      </c>
      <c r="K23" t="s">
        <v>1221</v>
      </c>
      <c r="L23" t="s">
        <v>1191</v>
      </c>
      <c r="M23" t="s">
        <v>1198</v>
      </c>
      <c r="N23" s="3">
        <v>0</v>
      </c>
      <c r="O23" s="3">
        <v>0</v>
      </c>
      <c r="P23" s="3">
        <v>0</v>
      </c>
      <c r="Q23" s="3">
        <v>0</v>
      </c>
      <c r="R23">
        <v>524</v>
      </c>
      <c r="S23" t="s">
        <v>119</v>
      </c>
      <c r="T23">
        <v>0</v>
      </c>
      <c r="U23" s="1">
        <v>11679553.82</v>
      </c>
      <c r="V23">
        <v>0</v>
      </c>
      <c r="W23" s="1">
        <v>7819991.21</v>
      </c>
      <c r="X23">
        <v>0</v>
      </c>
      <c r="Y23">
        <v>0</v>
      </c>
      <c r="Z23" s="1">
        <v>19499545.030000001</v>
      </c>
      <c r="AA23">
        <v>0</v>
      </c>
      <c r="AB23">
        <v>0</v>
      </c>
      <c r="AC23">
        <v>0</v>
      </c>
      <c r="AD23">
        <v>0</v>
      </c>
      <c r="AE23" s="1">
        <v>19499545.030000001</v>
      </c>
      <c r="AF23" s="1">
        <v>0</v>
      </c>
      <c r="AG23" s="1">
        <v>0</v>
      </c>
      <c r="AH23" s="1">
        <v>0</v>
      </c>
    </row>
    <row r="24" spans="1:34" x14ac:dyDescent="0.35">
      <c r="A24" s="8">
        <v>12</v>
      </c>
      <c r="B24" t="s">
        <v>45</v>
      </c>
      <c r="C24" s="9">
        <v>1202</v>
      </c>
      <c r="D24" t="s">
        <v>46</v>
      </c>
      <c r="E24" t="str">
        <f t="shared" si="0"/>
        <v xml:space="preserve">1202Promocion al acceso a la justicia                                                                                                                         </v>
      </c>
      <c r="F24">
        <v>1202001</v>
      </c>
      <c r="G24" t="s">
        <v>47</v>
      </c>
      <c r="H24" t="s">
        <v>123</v>
      </c>
      <c r="I24">
        <v>32</v>
      </c>
      <c r="J24" t="s">
        <v>62</v>
      </c>
      <c r="K24" t="s">
        <v>1220</v>
      </c>
      <c r="L24" t="s">
        <v>1192</v>
      </c>
      <c r="M24" t="s">
        <v>1193</v>
      </c>
      <c r="N24" s="3">
        <v>0.06</v>
      </c>
      <c r="O24" s="3">
        <v>7.0000000000000007E-2</v>
      </c>
      <c r="P24" s="3">
        <v>7.0000000000000007E-2</v>
      </c>
      <c r="Q24" s="3">
        <v>7.0000000000000007E-2</v>
      </c>
      <c r="R24">
        <v>258</v>
      </c>
      <c r="S24" t="s">
        <v>124</v>
      </c>
      <c r="T24" s="1">
        <v>1647347.67</v>
      </c>
      <c r="U24">
        <v>0</v>
      </c>
      <c r="V24">
        <v>0</v>
      </c>
      <c r="W24">
        <v>0</v>
      </c>
      <c r="X24" s="1">
        <v>1276847.67</v>
      </c>
      <c r="Y24">
        <v>0</v>
      </c>
      <c r="Z24" s="1">
        <v>370500</v>
      </c>
      <c r="AA24" s="1">
        <v>370500</v>
      </c>
      <c r="AB24" s="1">
        <v>370500</v>
      </c>
      <c r="AC24" s="1">
        <v>370500</v>
      </c>
      <c r="AD24" s="1">
        <v>370500</v>
      </c>
      <c r="AE24">
        <v>0</v>
      </c>
      <c r="AF24" s="1">
        <f t="shared" si="1"/>
        <v>396435</v>
      </c>
      <c r="AG24" s="1">
        <f t="shared" si="2"/>
        <v>424185.45</v>
      </c>
      <c r="AH24" s="1">
        <f t="shared" si="3"/>
        <v>453878.43150000006</v>
      </c>
    </row>
    <row r="25" spans="1:34" x14ac:dyDescent="0.35">
      <c r="A25" s="8">
        <v>12</v>
      </c>
      <c r="B25" t="s">
        <v>45</v>
      </c>
      <c r="C25" s="9">
        <v>1202</v>
      </c>
      <c r="D25" t="s">
        <v>46</v>
      </c>
      <c r="E25" t="str">
        <f t="shared" si="0"/>
        <v xml:space="preserve">1202Promocion al acceso a la justicia                                                                                                                         </v>
      </c>
      <c r="F25">
        <v>1202001</v>
      </c>
      <c r="G25" t="s">
        <v>47</v>
      </c>
      <c r="H25" t="s">
        <v>125</v>
      </c>
      <c r="I25">
        <v>362</v>
      </c>
      <c r="J25" t="s">
        <v>65</v>
      </c>
      <c r="K25" t="s">
        <v>1221</v>
      </c>
      <c r="L25" t="s">
        <v>1191</v>
      </c>
      <c r="M25" t="s">
        <v>1198</v>
      </c>
      <c r="N25" s="3">
        <v>0</v>
      </c>
      <c r="O25" s="3">
        <v>0</v>
      </c>
      <c r="P25" s="3">
        <v>0</v>
      </c>
      <c r="Q25" s="3">
        <v>0</v>
      </c>
      <c r="R25">
        <v>525</v>
      </c>
      <c r="S25" t="s">
        <v>124</v>
      </c>
      <c r="T25">
        <v>0</v>
      </c>
      <c r="U25" s="1">
        <v>1523847.67</v>
      </c>
      <c r="V25">
        <v>0</v>
      </c>
      <c r="W25" s="1">
        <v>1020842.96</v>
      </c>
      <c r="X25">
        <v>0</v>
      </c>
      <c r="Y25">
        <v>0</v>
      </c>
      <c r="Z25" s="1">
        <v>2544690.63</v>
      </c>
      <c r="AA25">
        <v>0</v>
      </c>
      <c r="AB25">
        <v>0</v>
      </c>
      <c r="AC25">
        <v>0</v>
      </c>
      <c r="AD25">
        <v>0</v>
      </c>
      <c r="AE25" s="1">
        <v>2544690.63</v>
      </c>
      <c r="AF25" s="1">
        <v>0</v>
      </c>
      <c r="AG25" s="1">
        <v>0</v>
      </c>
      <c r="AH25" s="1">
        <v>0</v>
      </c>
    </row>
    <row r="26" spans="1:34" x14ac:dyDescent="0.35">
      <c r="A26" s="8">
        <v>12</v>
      </c>
      <c r="B26" t="s">
        <v>45</v>
      </c>
      <c r="C26" s="9">
        <v>1202</v>
      </c>
      <c r="D26" t="s">
        <v>46</v>
      </c>
      <c r="E26" t="str">
        <f t="shared" si="0"/>
        <v xml:space="preserve">1202Promocion al acceso a la justicia                                                                                                                         </v>
      </c>
      <c r="F26">
        <v>1202001</v>
      </c>
      <c r="G26" t="s">
        <v>47</v>
      </c>
      <c r="H26" t="s">
        <v>128</v>
      </c>
      <c r="I26">
        <v>32</v>
      </c>
      <c r="J26" t="s">
        <v>62</v>
      </c>
      <c r="K26" t="s">
        <v>1220</v>
      </c>
      <c r="L26" t="s">
        <v>1192</v>
      </c>
      <c r="M26" t="s">
        <v>1193</v>
      </c>
      <c r="N26" s="3">
        <v>0.06</v>
      </c>
      <c r="O26" s="3">
        <v>7.0000000000000007E-2</v>
      </c>
      <c r="P26" s="3">
        <v>7.0000000000000007E-2</v>
      </c>
      <c r="Q26" s="3">
        <v>7.0000000000000007E-2</v>
      </c>
      <c r="R26">
        <v>265</v>
      </c>
      <c r="S26" t="s">
        <v>129</v>
      </c>
      <c r="T26" s="1">
        <v>9467515.3699999992</v>
      </c>
      <c r="U26">
        <v>0</v>
      </c>
      <c r="V26">
        <v>0</v>
      </c>
      <c r="W26">
        <v>0</v>
      </c>
      <c r="X26" s="1">
        <v>7343515.3700000001</v>
      </c>
      <c r="Y26">
        <v>0</v>
      </c>
      <c r="Z26" s="1">
        <v>2124000</v>
      </c>
      <c r="AA26" s="1">
        <v>2124000</v>
      </c>
      <c r="AB26" s="1">
        <v>2124000</v>
      </c>
      <c r="AC26" s="1">
        <v>2124000</v>
      </c>
      <c r="AD26" s="1">
        <v>2124000</v>
      </c>
      <c r="AE26">
        <v>0</v>
      </c>
      <c r="AF26" s="1">
        <f t="shared" si="1"/>
        <v>2272680</v>
      </c>
      <c r="AG26" s="1">
        <f t="shared" si="2"/>
        <v>2431767.6</v>
      </c>
      <c r="AH26" s="1">
        <f t="shared" si="3"/>
        <v>2601991.3320000004</v>
      </c>
    </row>
    <row r="27" spans="1:34" x14ac:dyDescent="0.35">
      <c r="A27" s="8">
        <v>12</v>
      </c>
      <c r="B27" t="s">
        <v>45</v>
      </c>
      <c r="C27" s="9">
        <v>1202</v>
      </c>
      <c r="D27" t="s">
        <v>46</v>
      </c>
      <c r="E27" t="str">
        <f t="shared" si="0"/>
        <v xml:space="preserve">1202Promocion al acceso a la justicia                                                                                                                         </v>
      </c>
      <c r="F27">
        <v>1202001</v>
      </c>
      <c r="G27" t="s">
        <v>47</v>
      </c>
      <c r="H27" t="s">
        <v>130</v>
      </c>
      <c r="I27">
        <v>362</v>
      </c>
      <c r="J27" t="s">
        <v>65</v>
      </c>
      <c r="K27" t="s">
        <v>1221</v>
      </c>
      <c r="L27" t="s">
        <v>1191</v>
      </c>
      <c r="M27" t="s">
        <v>1198</v>
      </c>
      <c r="N27" s="3">
        <v>0</v>
      </c>
      <c r="O27" s="3">
        <v>0</v>
      </c>
      <c r="P27" s="3">
        <v>0</v>
      </c>
      <c r="Q27" s="3">
        <v>0</v>
      </c>
      <c r="R27">
        <v>526</v>
      </c>
      <c r="S27" t="s">
        <v>129</v>
      </c>
      <c r="T27">
        <v>0</v>
      </c>
      <c r="U27" s="1">
        <v>8759515.3699999992</v>
      </c>
      <c r="V27">
        <v>0</v>
      </c>
      <c r="W27" s="1">
        <v>5865143.4000000004</v>
      </c>
      <c r="X27">
        <v>0</v>
      </c>
      <c r="Y27">
        <v>0</v>
      </c>
      <c r="Z27" s="1">
        <v>14624658.77</v>
      </c>
      <c r="AA27">
        <v>0</v>
      </c>
      <c r="AB27">
        <v>0</v>
      </c>
      <c r="AC27">
        <v>0</v>
      </c>
      <c r="AD27">
        <v>0</v>
      </c>
      <c r="AE27" s="1">
        <v>14624658.77</v>
      </c>
      <c r="AF27" s="1">
        <v>0</v>
      </c>
      <c r="AG27" s="1">
        <v>0</v>
      </c>
      <c r="AH27" s="1">
        <v>0</v>
      </c>
    </row>
    <row r="28" spans="1:34" x14ac:dyDescent="0.35">
      <c r="A28" s="8">
        <v>12</v>
      </c>
      <c r="B28" t="s">
        <v>45</v>
      </c>
      <c r="C28" s="9">
        <v>1202</v>
      </c>
      <c r="D28" t="s">
        <v>46</v>
      </c>
      <c r="E28" t="str">
        <f t="shared" si="0"/>
        <v xml:space="preserve">1202Promocion al acceso a la justicia                                                                                                                         </v>
      </c>
      <c r="F28">
        <v>1202001</v>
      </c>
      <c r="G28" t="s">
        <v>47</v>
      </c>
      <c r="H28" t="s">
        <v>133</v>
      </c>
      <c r="I28">
        <v>32</v>
      </c>
      <c r="J28" t="s">
        <v>62</v>
      </c>
      <c r="K28" t="s">
        <v>1220</v>
      </c>
      <c r="L28" t="s">
        <v>1192</v>
      </c>
      <c r="M28" t="s">
        <v>1193</v>
      </c>
      <c r="N28" s="3">
        <v>0.06</v>
      </c>
      <c r="O28" s="3">
        <v>7.0000000000000007E-2</v>
      </c>
      <c r="P28" s="3">
        <v>7.0000000000000007E-2</v>
      </c>
      <c r="Q28" s="3">
        <v>7.0000000000000007E-2</v>
      </c>
      <c r="R28">
        <v>273</v>
      </c>
      <c r="S28" t="s">
        <v>134</v>
      </c>
      <c r="T28" s="1">
        <v>1577919.23</v>
      </c>
      <c r="U28">
        <v>0</v>
      </c>
      <c r="V28">
        <v>0</v>
      </c>
      <c r="W28">
        <v>0</v>
      </c>
      <c r="X28" s="1">
        <v>1222719.23</v>
      </c>
      <c r="Y28">
        <v>0</v>
      </c>
      <c r="Z28" s="1">
        <v>355200</v>
      </c>
      <c r="AA28" s="1">
        <v>355200</v>
      </c>
      <c r="AB28" s="1">
        <v>355200</v>
      </c>
      <c r="AC28" s="1">
        <v>355200</v>
      </c>
      <c r="AD28" s="1">
        <v>355200</v>
      </c>
      <c r="AE28">
        <v>0</v>
      </c>
      <c r="AF28" s="1">
        <f t="shared" si="1"/>
        <v>380064</v>
      </c>
      <c r="AG28" s="1">
        <f t="shared" si="2"/>
        <v>406668.48000000004</v>
      </c>
      <c r="AH28" s="1">
        <f t="shared" si="3"/>
        <v>435135.27360000007</v>
      </c>
    </row>
    <row r="29" spans="1:34" x14ac:dyDescent="0.35">
      <c r="A29" s="8">
        <v>12</v>
      </c>
      <c r="B29" t="s">
        <v>45</v>
      </c>
      <c r="C29" s="9">
        <v>1202</v>
      </c>
      <c r="D29" t="s">
        <v>46</v>
      </c>
      <c r="E29" t="str">
        <f t="shared" si="0"/>
        <v xml:space="preserve">1202Promocion al acceso a la justicia                                                                                                                         </v>
      </c>
      <c r="F29">
        <v>1202001</v>
      </c>
      <c r="G29" t="s">
        <v>47</v>
      </c>
      <c r="H29" t="s">
        <v>135</v>
      </c>
      <c r="I29">
        <v>362</v>
      </c>
      <c r="J29" t="s">
        <v>65</v>
      </c>
      <c r="K29" t="s">
        <v>1221</v>
      </c>
      <c r="L29" t="s">
        <v>1191</v>
      </c>
      <c r="M29" t="s">
        <v>1198</v>
      </c>
      <c r="N29" s="3">
        <v>0</v>
      </c>
      <c r="O29" s="3">
        <v>0</v>
      </c>
      <c r="P29" s="3">
        <v>0</v>
      </c>
      <c r="Q29" s="3">
        <v>0</v>
      </c>
      <c r="R29">
        <v>527</v>
      </c>
      <c r="S29" t="s">
        <v>134</v>
      </c>
      <c r="T29">
        <v>0</v>
      </c>
      <c r="U29" s="1">
        <v>1459519.23</v>
      </c>
      <c r="V29">
        <v>0</v>
      </c>
      <c r="W29" s="1">
        <v>977923.9</v>
      </c>
      <c r="X29">
        <v>0</v>
      </c>
      <c r="Y29">
        <v>0</v>
      </c>
      <c r="Z29" s="1">
        <v>2437443.13</v>
      </c>
      <c r="AA29">
        <v>0</v>
      </c>
      <c r="AB29">
        <v>0</v>
      </c>
      <c r="AC29">
        <v>0</v>
      </c>
      <c r="AD29">
        <v>0</v>
      </c>
      <c r="AE29" s="1">
        <v>2437443.13</v>
      </c>
      <c r="AF29" s="1">
        <v>0</v>
      </c>
      <c r="AG29" s="1">
        <v>0</v>
      </c>
      <c r="AH29" s="1">
        <v>0</v>
      </c>
    </row>
    <row r="30" spans="1:34" x14ac:dyDescent="0.35">
      <c r="A30" s="8">
        <v>12</v>
      </c>
      <c r="B30" t="s">
        <v>45</v>
      </c>
      <c r="C30" s="9">
        <v>1202</v>
      </c>
      <c r="D30" t="s">
        <v>46</v>
      </c>
      <c r="E30" t="str">
        <f t="shared" si="0"/>
        <v xml:space="preserve">1202Promocion al acceso a la justicia                                                                                                                         </v>
      </c>
      <c r="F30">
        <v>1202001</v>
      </c>
      <c r="G30" t="s">
        <v>47</v>
      </c>
      <c r="H30" t="s">
        <v>138</v>
      </c>
      <c r="I30">
        <v>32</v>
      </c>
      <c r="J30" t="s">
        <v>62</v>
      </c>
      <c r="K30" t="s">
        <v>1220</v>
      </c>
      <c r="L30" t="s">
        <v>1192</v>
      </c>
      <c r="M30" t="s">
        <v>1193</v>
      </c>
      <c r="N30" s="3">
        <v>0.06</v>
      </c>
      <c r="O30" s="3">
        <v>7.0000000000000007E-2</v>
      </c>
      <c r="P30" s="3">
        <v>7.0000000000000007E-2</v>
      </c>
      <c r="Q30" s="3">
        <v>7.0000000000000007E-2</v>
      </c>
      <c r="R30">
        <v>281</v>
      </c>
      <c r="S30" t="s">
        <v>139</v>
      </c>
      <c r="T30" s="1">
        <v>1577919.23</v>
      </c>
      <c r="U30">
        <v>0</v>
      </c>
      <c r="V30">
        <v>0</v>
      </c>
      <c r="W30">
        <v>0</v>
      </c>
      <c r="X30" s="1">
        <v>1222718.57</v>
      </c>
      <c r="Y30">
        <v>0</v>
      </c>
      <c r="Z30" s="1">
        <v>355200.66</v>
      </c>
      <c r="AA30" s="1">
        <v>355200</v>
      </c>
      <c r="AB30" s="1">
        <v>355200</v>
      </c>
      <c r="AC30" s="1">
        <v>355200</v>
      </c>
      <c r="AD30" s="1">
        <v>355200</v>
      </c>
      <c r="AE30">
        <v>0.66</v>
      </c>
      <c r="AF30" s="1">
        <f t="shared" si="1"/>
        <v>380064.70620000002</v>
      </c>
      <c r="AG30" s="1">
        <f t="shared" si="2"/>
        <v>406669.23563400004</v>
      </c>
      <c r="AH30" s="1">
        <f t="shared" si="3"/>
        <v>435136.08212838008</v>
      </c>
    </row>
    <row r="31" spans="1:34" x14ac:dyDescent="0.35">
      <c r="A31" s="8">
        <v>12</v>
      </c>
      <c r="B31" t="s">
        <v>45</v>
      </c>
      <c r="C31" s="9">
        <v>1202</v>
      </c>
      <c r="D31" t="s">
        <v>46</v>
      </c>
      <c r="E31" t="str">
        <f t="shared" si="0"/>
        <v xml:space="preserve">1202Promocion al acceso a la justicia                                                                                                                         </v>
      </c>
      <c r="F31">
        <v>1202001</v>
      </c>
      <c r="G31" t="s">
        <v>47</v>
      </c>
      <c r="H31" t="s">
        <v>140</v>
      </c>
      <c r="I31">
        <v>362</v>
      </c>
      <c r="J31" t="s">
        <v>65</v>
      </c>
      <c r="K31" t="s">
        <v>1221</v>
      </c>
      <c r="L31" t="s">
        <v>1191</v>
      </c>
      <c r="M31" t="s">
        <v>1198</v>
      </c>
      <c r="N31" s="3">
        <v>0</v>
      </c>
      <c r="O31" s="3">
        <v>0</v>
      </c>
      <c r="P31" s="3">
        <v>0</v>
      </c>
      <c r="Q31" s="3">
        <v>0</v>
      </c>
      <c r="R31">
        <v>528</v>
      </c>
      <c r="S31" t="s">
        <v>139</v>
      </c>
      <c r="T31">
        <v>0</v>
      </c>
      <c r="U31" s="1">
        <v>1459519.23</v>
      </c>
      <c r="V31">
        <v>0</v>
      </c>
      <c r="W31" s="1">
        <v>977923.9</v>
      </c>
      <c r="X31">
        <v>0</v>
      </c>
      <c r="Y31">
        <v>0</v>
      </c>
      <c r="Z31" s="1">
        <v>2437443.13</v>
      </c>
      <c r="AA31">
        <v>0</v>
      </c>
      <c r="AB31">
        <v>0</v>
      </c>
      <c r="AC31">
        <v>0</v>
      </c>
      <c r="AD31">
        <v>0</v>
      </c>
      <c r="AE31" s="1">
        <v>2437443.13</v>
      </c>
      <c r="AF31" s="1">
        <v>0</v>
      </c>
      <c r="AG31" s="1">
        <v>0</v>
      </c>
      <c r="AH31" s="1">
        <v>0</v>
      </c>
    </row>
    <row r="32" spans="1:34" x14ac:dyDescent="0.35">
      <c r="A32" s="8">
        <v>12</v>
      </c>
      <c r="B32" t="s">
        <v>45</v>
      </c>
      <c r="C32" s="9">
        <v>1202</v>
      </c>
      <c r="D32" t="s">
        <v>46</v>
      </c>
      <c r="E32" t="str">
        <f t="shared" si="0"/>
        <v xml:space="preserve">1202Promocion al acceso a la justicia                                                                                                                         </v>
      </c>
      <c r="F32">
        <v>1202001</v>
      </c>
      <c r="G32" t="s">
        <v>47</v>
      </c>
      <c r="H32" t="s">
        <v>143</v>
      </c>
      <c r="I32">
        <v>32</v>
      </c>
      <c r="J32" t="s">
        <v>62</v>
      </c>
      <c r="K32" t="s">
        <v>1220</v>
      </c>
      <c r="L32" t="s">
        <v>1192</v>
      </c>
      <c r="M32" t="s">
        <v>1193</v>
      </c>
      <c r="N32" s="3">
        <v>0.06</v>
      </c>
      <c r="O32" s="3">
        <v>7.0000000000000007E-2</v>
      </c>
      <c r="P32" s="3">
        <v>7.0000000000000007E-2</v>
      </c>
      <c r="Q32" s="3">
        <v>7.0000000000000007E-2</v>
      </c>
      <c r="R32">
        <v>288</v>
      </c>
      <c r="S32" t="s">
        <v>144</v>
      </c>
      <c r="T32" s="1">
        <v>3155838.46</v>
      </c>
      <c r="U32">
        <v>0</v>
      </c>
      <c r="V32">
        <v>0</v>
      </c>
      <c r="W32">
        <v>0</v>
      </c>
      <c r="X32" s="1">
        <v>2446938.46</v>
      </c>
      <c r="Y32">
        <v>0</v>
      </c>
      <c r="Z32" s="1">
        <v>708900</v>
      </c>
      <c r="AA32" s="1">
        <v>708900</v>
      </c>
      <c r="AB32" s="1">
        <v>708900</v>
      </c>
      <c r="AC32" s="1">
        <v>708900</v>
      </c>
      <c r="AD32" s="1">
        <v>708900</v>
      </c>
      <c r="AE32">
        <v>0</v>
      </c>
      <c r="AF32" s="1">
        <f t="shared" si="1"/>
        <v>758523</v>
      </c>
      <c r="AG32" s="1">
        <f t="shared" si="2"/>
        <v>811619.6100000001</v>
      </c>
      <c r="AH32" s="1">
        <f t="shared" si="3"/>
        <v>868432.98270000017</v>
      </c>
    </row>
    <row r="33" spans="1:34" x14ac:dyDescent="0.35">
      <c r="A33" s="8">
        <v>12</v>
      </c>
      <c r="B33" t="s">
        <v>45</v>
      </c>
      <c r="C33" s="9">
        <v>1202</v>
      </c>
      <c r="D33" t="s">
        <v>46</v>
      </c>
      <c r="E33" t="str">
        <f t="shared" si="0"/>
        <v xml:space="preserve">1202Promocion al acceso a la justicia                                                                                                                         </v>
      </c>
      <c r="F33">
        <v>1202001</v>
      </c>
      <c r="G33" t="s">
        <v>47</v>
      </c>
      <c r="H33" t="s">
        <v>145</v>
      </c>
      <c r="I33">
        <v>362</v>
      </c>
      <c r="J33" t="s">
        <v>65</v>
      </c>
      <c r="K33" t="s">
        <v>1221</v>
      </c>
      <c r="L33" t="s">
        <v>1191</v>
      </c>
      <c r="M33" t="s">
        <v>1198</v>
      </c>
      <c r="N33" s="3">
        <v>0</v>
      </c>
      <c r="O33" s="3">
        <v>0</v>
      </c>
      <c r="P33" s="3">
        <v>0</v>
      </c>
      <c r="Q33" s="3">
        <v>0</v>
      </c>
      <c r="R33">
        <v>529</v>
      </c>
      <c r="S33" t="s">
        <v>144</v>
      </c>
      <c r="T33">
        <v>0</v>
      </c>
      <c r="U33" s="1">
        <v>2919538.46</v>
      </c>
      <c r="V33">
        <v>0</v>
      </c>
      <c r="W33" s="1">
        <v>1955347.8</v>
      </c>
      <c r="X33">
        <v>0</v>
      </c>
      <c r="Y33">
        <v>0</v>
      </c>
      <c r="Z33" s="1">
        <v>4874886.26</v>
      </c>
      <c r="AA33">
        <v>0</v>
      </c>
      <c r="AB33">
        <v>0</v>
      </c>
      <c r="AC33">
        <v>0</v>
      </c>
      <c r="AD33">
        <v>0</v>
      </c>
      <c r="AE33" s="1">
        <v>4874886.26</v>
      </c>
      <c r="AF33" s="1">
        <v>0</v>
      </c>
      <c r="AG33" s="1">
        <v>0</v>
      </c>
      <c r="AH33" s="1">
        <v>0</v>
      </c>
    </row>
    <row r="34" spans="1:34" x14ac:dyDescent="0.35">
      <c r="A34" s="8">
        <v>12</v>
      </c>
      <c r="B34" t="s">
        <v>45</v>
      </c>
      <c r="C34" s="9">
        <v>1202</v>
      </c>
      <c r="D34" t="s">
        <v>46</v>
      </c>
      <c r="E34" t="str">
        <f t="shared" si="0"/>
        <v xml:space="preserve">1202Promocion al acceso a la justicia                                                                                                                         </v>
      </c>
      <c r="F34">
        <v>1202001</v>
      </c>
      <c r="G34" t="s">
        <v>47</v>
      </c>
      <c r="H34" t="s">
        <v>151</v>
      </c>
      <c r="I34">
        <v>32</v>
      </c>
      <c r="J34" t="s">
        <v>62</v>
      </c>
      <c r="K34" t="s">
        <v>1220</v>
      </c>
      <c r="L34" t="s">
        <v>1192</v>
      </c>
      <c r="M34" s="3" t="s">
        <v>1193</v>
      </c>
      <c r="N34" s="3">
        <v>0.06</v>
      </c>
      <c r="O34" s="3">
        <v>7.0000000000000007E-2</v>
      </c>
      <c r="P34" s="3">
        <v>7.0000000000000007E-2</v>
      </c>
      <c r="Q34" s="3">
        <v>7.0000000000000007E-2</v>
      </c>
      <c r="R34">
        <v>296</v>
      </c>
      <c r="S34" t="s">
        <v>152</v>
      </c>
      <c r="T34" s="1">
        <v>21038923.039999999</v>
      </c>
      <c r="U34">
        <v>0</v>
      </c>
      <c r="V34">
        <v>0</v>
      </c>
      <c r="W34">
        <v>0</v>
      </c>
      <c r="X34" s="1">
        <v>21038923.039999999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 s="1">
        <f t="shared" si="1"/>
        <v>0</v>
      </c>
      <c r="AG34" s="1">
        <f t="shared" si="2"/>
        <v>0</v>
      </c>
      <c r="AH34" s="1">
        <f t="shared" si="3"/>
        <v>0</v>
      </c>
    </row>
    <row r="35" spans="1:34" x14ac:dyDescent="0.35">
      <c r="A35" s="8">
        <v>12</v>
      </c>
      <c r="B35" t="s">
        <v>45</v>
      </c>
      <c r="C35" s="9">
        <v>1202</v>
      </c>
      <c r="D35" t="s">
        <v>46</v>
      </c>
      <c r="E35" t="str">
        <f t="shared" si="0"/>
        <v xml:space="preserve">1202Promocion al acceso a la justicia                                                                                                                         </v>
      </c>
      <c r="F35">
        <v>1202001</v>
      </c>
      <c r="G35" t="s">
        <v>47</v>
      </c>
      <c r="H35" t="s">
        <v>153</v>
      </c>
      <c r="I35">
        <v>362</v>
      </c>
      <c r="J35" t="s">
        <v>65</v>
      </c>
      <c r="K35" t="s">
        <v>1221</v>
      </c>
      <c r="L35" t="s">
        <v>1191</v>
      </c>
      <c r="M35" t="s">
        <v>1198</v>
      </c>
      <c r="N35" s="3">
        <v>0</v>
      </c>
      <c r="O35" s="3">
        <v>0</v>
      </c>
      <c r="P35" s="3">
        <v>0</v>
      </c>
      <c r="Q35" s="3">
        <v>0</v>
      </c>
      <c r="R35">
        <v>530</v>
      </c>
      <c r="S35" t="s">
        <v>152</v>
      </c>
      <c r="T35">
        <v>0</v>
      </c>
      <c r="U35" s="1">
        <v>21038923.039999999</v>
      </c>
      <c r="V35">
        <v>0</v>
      </c>
      <c r="W35" s="1">
        <v>22293399.25</v>
      </c>
      <c r="X35">
        <v>0</v>
      </c>
      <c r="Y35">
        <v>0</v>
      </c>
      <c r="Z35" s="1">
        <v>43332322.289999999</v>
      </c>
      <c r="AA35">
        <v>0</v>
      </c>
      <c r="AB35">
        <v>0</v>
      </c>
      <c r="AC35">
        <v>0</v>
      </c>
      <c r="AD35">
        <v>0</v>
      </c>
      <c r="AE35" s="1">
        <v>43332322.289999999</v>
      </c>
      <c r="AF35" s="1">
        <v>0</v>
      </c>
      <c r="AG35" s="1">
        <v>0</v>
      </c>
      <c r="AH35" s="1">
        <v>0</v>
      </c>
    </row>
    <row r="36" spans="1:34" x14ac:dyDescent="0.35">
      <c r="A36" s="8">
        <v>12</v>
      </c>
      <c r="B36" t="s">
        <v>45</v>
      </c>
      <c r="C36" s="9">
        <v>1202</v>
      </c>
      <c r="D36" t="s">
        <v>46</v>
      </c>
      <c r="E36" t="str">
        <f t="shared" si="0"/>
        <v xml:space="preserve">1202Promocion al acceso a la justicia                                                                                                                         </v>
      </c>
      <c r="F36">
        <v>1202001</v>
      </c>
      <c r="G36" t="s">
        <v>47</v>
      </c>
      <c r="H36" t="s">
        <v>156</v>
      </c>
      <c r="I36">
        <v>32</v>
      </c>
      <c r="J36" t="s">
        <v>62</v>
      </c>
      <c r="K36" t="s">
        <v>1220</v>
      </c>
      <c r="L36" t="s">
        <v>1192</v>
      </c>
      <c r="M36" t="s">
        <v>1193</v>
      </c>
      <c r="N36" s="3">
        <v>0.06</v>
      </c>
      <c r="O36" s="3">
        <v>7.0000000000000007E-2</v>
      </c>
      <c r="P36" s="3">
        <v>7.0000000000000007E-2</v>
      </c>
      <c r="Q36" s="3">
        <v>7.0000000000000007E-2</v>
      </c>
      <c r="R36">
        <v>304</v>
      </c>
      <c r="S36" t="s">
        <v>157</v>
      </c>
      <c r="T36" s="1">
        <v>1753243.59</v>
      </c>
      <c r="U36">
        <v>0</v>
      </c>
      <c r="V36">
        <v>0</v>
      </c>
      <c r="W36">
        <v>0</v>
      </c>
      <c r="X36" s="1">
        <v>1753243.59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 s="1">
        <f t="shared" si="1"/>
        <v>0</v>
      </c>
      <c r="AG36" s="1">
        <f t="shared" si="2"/>
        <v>0</v>
      </c>
      <c r="AH36" s="1">
        <f t="shared" si="3"/>
        <v>0</v>
      </c>
    </row>
    <row r="37" spans="1:34" x14ac:dyDescent="0.35">
      <c r="A37" s="8">
        <v>12</v>
      </c>
      <c r="B37" t="s">
        <v>45</v>
      </c>
      <c r="C37" s="9">
        <v>1202</v>
      </c>
      <c r="D37" t="s">
        <v>46</v>
      </c>
      <c r="E37" t="str">
        <f t="shared" si="0"/>
        <v xml:space="preserve">1202Promocion al acceso a la justicia                                                                                                                         </v>
      </c>
      <c r="F37">
        <v>1202001</v>
      </c>
      <c r="G37" t="s">
        <v>47</v>
      </c>
      <c r="H37" t="s">
        <v>158</v>
      </c>
      <c r="I37">
        <v>362</v>
      </c>
      <c r="J37" t="s">
        <v>65</v>
      </c>
      <c r="K37" t="s">
        <v>1221</v>
      </c>
      <c r="L37" t="s">
        <v>1191</v>
      </c>
      <c r="M37" t="s">
        <v>1198</v>
      </c>
      <c r="N37" s="3">
        <v>0</v>
      </c>
      <c r="O37" s="3">
        <v>0</v>
      </c>
      <c r="P37" s="3">
        <v>0</v>
      </c>
      <c r="Q37" s="3">
        <v>0</v>
      </c>
      <c r="R37">
        <v>531</v>
      </c>
      <c r="S37" t="s">
        <v>157</v>
      </c>
      <c r="T37">
        <v>0</v>
      </c>
      <c r="U37" s="1">
        <v>1753243.59</v>
      </c>
      <c r="V37">
        <v>0</v>
      </c>
      <c r="W37" s="1">
        <v>1806891.67</v>
      </c>
      <c r="X37">
        <v>0</v>
      </c>
      <c r="Y37">
        <v>0</v>
      </c>
      <c r="Z37" s="1">
        <v>3560135.26</v>
      </c>
      <c r="AA37">
        <v>0</v>
      </c>
      <c r="AB37">
        <v>0</v>
      </c>
      <c r="AC37">
        <v>0</v>
      </c>
      <c r="AD37">
        <v>0</v>
      </c>
      <c r="AE37" s="1">
        <v>3560135.26</v>
      </c>
      <c r="AF37" s="1">
        <v>0</v>
      </c>
      <c r="AG37" s="1">
        <v>0</v>
      </c>
      <c r="AH37" s="1">
        <v>0</v>
      </c>
    </row>
    <row r="38" spans="1:34" x14ac:dyDescent="0.35">
      <c r="A38" s="8">
        <v>12</v>
      </c>
      <c r="B38" t="s">
        <v>45</v>
      </c>
      <c r="C38" s="9">
        <v>1202</v>
      </c>
      <c r="D38" t="s">
        <v>46</v>
      </c>
      <c r="E38" t="str">
        <f t="shared" si="0"/>
        <v xml:space="preserve">1202Promocion al acceso a la justicia                                                                                                                         </v>
      </c>
      <c r="F38">
        <v>1202001</v>
      </c>
      <c r="G38" t="s">
        <v>47</v>
      </c>
      <c r="H38" t="s">
        <v>167</v>
      </c>
      <c r="I38">
        <v>32</v>
      </c>
      <c r="J38" t="s">
        <v>62</v>
      </c>
      <c r="K38" t="s">
        <v>1220</v>
      </c>
      <c r="L38" t="s">
        <v>1192</v>
      </c>
      <c r="M38" t="s">
        <v>1193</v>
      </c>
      <c r="N38" s="3">
        <v>0.06</v>
      </c>
      <c r="O38" s="3">
        <v>7.0000000000000007E-2</v>
      </c>
      <c r="P38" s="3">
        <v>7.0000000000000007E-2</v>
      </c>
      <c r="Q38" s="3">
        <v>7.0000000000000007E-2</v>
      </c>
      <c r="R38">
        <v>610</v>
      </c>
      <c r="S38" t="s">
        <v>168</v>
      </c>
      <c r="T38">
        <v>0</v>
      </c>
      <c r="U38">
        <v>0</v>
      </c>
      <c r="V38">
        <v>0</v>
      </c>
      <c r="W38" s="1">
        <v>120000000</v>
      </c>
      <c r="X38">
        <v>0</v>
      </c>
      <c r="Y38">
        <v>0</v>
      </c>
      <c r="Z38" s="1">
        <v>120000000</v>
      </c>
      <c r="AA38">
        <v>0</v>
      </c>
      <c r="AB38">
        <v>0</v>
      </c>
      <c r="AC38">
        <v>0</v>
      </c>
      <c r="AD38">
        <v>0</v>
      </c>
      <c r="AE38" s="1">
        <v>120000000</v>
      </c>
      <c r="AF38" s="1">
        <f t="shared" si="1"/>
        <v>128400000.00000001</v>
      </c>
      <c r="AG38" s="1">
        <f t="shared" si="2"/>
        <v>137388000.00000003</v>
      </c>
      <c r="AH38" s="1">
        <f t="shared" si="3"/>
        <v>147005160.00000003</v>
      </c>
    </row>
    <row r="39" spans="1:34" x14ac:dyDescent="0.35">
      <c r="A39" s="8">
        <v>12</v>
      </c>
      <c r="B39" t="s">
        <v>45</v>
      </c>
      <c r="C39" s="9">
        <v>1202</v>
      </c>
      <c r="D39" t="s">
        <v>46</v>
      </c>
      <c r="E39" t="str">
        <f t="shared" si="0"/>
        <v xml:space="preserve">1202Promocion al acceso a la justicia                                                                                                                         </v>
      </c>
      <c r="F39">
        <v>1202001</v>
      </c>
      <c r="G39" t="s">
        <v>47</v>
      </c>
      <c r="H39" t="s">
        <v>169</v>
      </c>
      <c r="I39">
        <v>610</v>
      </c>
      <c r="J39" t="s">
        <v>170</v>
      </c>
      <c r="K39" t="s">
        <v>1221</v>
      </c>
      <c r="L39" t="s">
        <v>1192</v>
      </c>
      <c r="M39" t="s">
        <v>1198</v>
      </c>
      <c r="N39" s="3">
        <v>0.05</v>
      </c>
      <c r="O39" s="3">
        <v>0.05</v>
      </c>
      <c r="P39" s="3">
        <v>0.05</v>
      </c>
      <c r="Q39" s="3">
        <v>0.05</v>
      </c>
      <c r="R39">
        <v>327</v>
      </c>
      <c r="S39" t="s">
        <v>168</v>
      </c>
      <c r="T39" s="1">
        <v>663450712.77999997</v>
      </c>
      <c r="U39">
        <v>0</v>
      </c>
      <c r="V39">
        <v>0</v>
      </c>
      <c r="W39">
        <v>0</v>
      </c>
      <c r="X39">
        <v>0</v>
      </c>
      <c r="Y39">
        <v>0</v>
      </c>
      <c r="Z39" s="1">
        <v>663450712.77999997</v>
      </c>
      <c r="AA39">
        <v>0</v>
      </c>
      <c r="AB39">
        <v>0</v>
      </c>
      <c r="AC39">
        <v>0</v>
      </c>
      <c r="AD39">
        <v>0</v>
      </c>
      <c r="AE39" s="1">
        <v>663450712.77999997</v>
      </c>
      <c r="AF39" s="1">
        <f t="shared" si="1"/>
        <v>696623248.41900003</v>
      </c>
      <c r="AG39" s="1">
        <f t="shared" si="2"/>
        <v>731454410.83995008</v>
      </c>
      <c r="AH39" s="1">
        <f t="shared" si="3"/>
        <v>768027131.38194764</v>
      </c>
    </row>
    <row r="40" spans="1:34" x14ac:dyDescent="0.35">
      <c r="A40" s="8">
        <v>12</v>
      </c>
      <c r="B40" t="s">
        <v>45</v>
      </c>
      <c r="C40" s="9">
        <v>1202</v>
      </c>
      <c r="D40" t="s">
        <v>46</v>
      </c>
      <c r="E40" t="str">
        <f t="shared" si="0"/>
        <v xml:space="preserve">1202Promocion al acceso a la justicia                                                                                                                         </v>
      </c>
      <c r="F40">
        <v>1202001</v>
      </c>
      <c r="G40" t="s">
        <v>47</v>
      </c>
      <c r="H40" t="s">
        <v>171</v>
      </c>
      <c r="I40">
        <v>32</v>
      </c>
      <c r="J40" t="s">
        <v>62</v>
      </c>
      <c r="K40" t="s">
        <v>1220</v>
      </c>
      <c r="L40" t="s">
        <v>1192</v>
      </c>
      <c r="M40" t="s">
        <v>1193</v>
      </c>
      <c r="N40" s="3">
        <v>0.06</v>
      </c>
      <c r="O40" s="3">
        <v>7.0000000000000007E-2</v>
      </c>
      <c r="P40" s="3">
        <v>7.0000000000000007E-2</v>
      </c>
      <c r="Q40" s="3">
        <v>7.0000000000000007E-2</v>
      </c>
      <c r="R40">
        <v>611</v>
      </c>
      <c r="S40" t="s">
        <v>172</v>
      </c>
      <c r="T40">
        <v>0</v>
      </c>
      <c r="U40">
        <v>0</v>
      </c>
      <c r="V40">
        <v>0</v>
      </c>
      <c r="W40" s="1">
        <v>10714285</v>
      </c>
      <c r="X40">
        <v>0</v>
      </c>
      <c r="Y40">
        <v>0</v>
      </c>
      <c r="Z40" s="1">
        <v>10714285</v>
      </c>
      <c r="AA40" s="1">
        <v>10714285</v>
      </c>
      <c r="AB40">
        <v>0</v>
      </c>
      <c r="AC40">
        <v>0</v>
      </c>
      <c r="AD40">
        <v>0</v>
      </c>
      <c r="AE40">
        <v>0</v>
      </c>
      <c r="AF40" s="1">
        <f t="shared" si="1"/>
        <v>11464284.950000001</v>
      </c>
      <c r="AG40" s="1">
        <f t="shared" si="2"/>
        <v>12266784.896500003</v>
      </c>
      <c r="AH40" s="1">
        <f t="shared" si="3"/>
        <v>13125459.839255003</v>
      </c>
    </row>
    <row r="41" spans="1:34" x14ac:dyDescent="0.35">
      <c r="A41" s="8">
        <v>12</v>
      </c>
      <c r="B41" t="s">
        <v>45</v>
      </c>
      <c r="C41" s="9">
        <v>1202</v>
      </c>
      <c r="D41" t="s">
        <v>46</v>
      </c>
      <c r="E41" t="str">
        <f t="shared" si="0"/>
        <v xml:space="preserve">1202Promocion al acceso a la justicia                                                                                                                         </v>
      </c>
      <c r="F41">
        <v>1202001</v>
      </c>
      <c r="G41" t="s">
        <v>47</v>
      </c>
      <c r="H41" t="s">
        <v>173</v>
      </c>
      <c r="I41">
        <v>362</v>
      </c>
      <c r="J41" t="s">
        <v>65</v>
      </c>
      <c r="K41" t="s">
        <v>1221</v>
      </c>
      <c r="L41" t="s">
        <v>1191</v>
      </c>
      <c r="M41" t="s">
        <v>1198</v>
      </c>
      <c r="N41" s="3">
        <v>0</v>
      </c>
      <c r="O41" s="3">
        <v>0</v>
      </c>
      <c r="P41" s="3">
        <v>0</v>
      </c>
      <c r="Q41" s="3">
        <v>0</v>
      </c>
      <c r="R41">
        <v>532</v>
      </c>
      <c r="S41" t="s">
        <v>168</v>
      </c>
      <c r="T41">
        <v>0</v>
      </c>
      <c r="U41" s="1">
        <v>738150281.67999995</v>
      </c>
      <c r="V41">
        <v>0</v>
      </c>
      <c r="W41">
        <v>0</v>
      </c>
      <c r="X41" s="1">
        <v>346348209.17000002</v>
      </c>
      <c r="Y41">
        <v>0</v>
      </c>
      <c r="Z41" s="1">
        <v>391802072.50999999</v>
      </c>
      <c r="AA41">
        <v>0</v>
      </c>
      <c r="AB41">
        <v>0</v>
      </c>
      <c r="AC41">
        <v>0</v>
      </c>
      <c r="AD41">
        <v>0</v>
      </c>
      <c r="AE41" s="1">
        <v>391802072.50999999</v>
      </c>
      <c r="AF41" s="1">
        <v>0</v>
      </c>
      <c r="AG41" s="1">
        <v>0</v>
      </c>
      <c r="AH41" s="1">
        <v>0</v>
      </c>
    </row>
    <row r="42" spans="1:34" x14ac:dyDescent="0.35">
      <c r="A42" s="8">
        <v>12</v>
      </c>
      <c r="B42" t="s">
        <v>45</v>
      </c>
      <c r="C42" s="9">
        <v>1202</v>
      </c>
      <c r="D42" t="s">
        <v>46</v>
      </c>
      <c r="E42" t="str">
        <f t="shared" si="0"/>
        <v xml:space="preserve">1202Promocion al acceso a la justicia                                                                                                                         </v>
      </c>
      <c r="F42">
        <v>1202014</v>
      </c>
      <c r="G42" t="s">
        <v>174</v>
      </c>
      <c r="H42" t="s">
        <v>175</v>
      </c>
      <c r="I42">
        <v>32</v>
      </c>
      <c r="J42" t="s">
        <v>62</v>
      </c>
      <c r="K42" t="s">
        <v>1220</v>
      </c>
      <c r="L42" t="s">
        <v>1192</v>
      </c>
      <c r="M42" t="s">
        <v>1193</v>
      </c>
      <c r="N42" s="3">
        <v>0.06</v>
      </c>
      <c r="O42" s="3">
        <v>7.0000000000000007E-2</v>
      </c>
      <c r="P42" s="3">
        <v>7.0000000000000007E-2</v>
      </c>
      <c r="Q42" s="3">
        <v>7.0000000000000007E-2</v>
      </c>
      <c r="R42">
        <v>328</v>
      </c>
      <c r="S42" t="s">
        <v>176</v>
      </c>
      <c r="T42" s="1">
        <v>60000000</v>
      </c>
      <c r="U42">
        <v>0</v>
      </c>
      <c r="V42">
        <v>0</v>
      </c>
      <c r="W42">
        <v>0</v>
      </c>
      <c r="X42" s="1">
        <v>60000000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 s="1">
        <f t="shared" si="1"/>
        <v>0</v>
      </c>
      <c r="AG42" s="1">
        <f t="shared" si="2"/>
        <v>0</v>
      </c>
      <c r="AH42" s="1">
        <f t="shared" si="3"/>
        <v>0</v>
      </c>
    </row>
    <row r="43" spans="1:34" x14ac:dyDescent="0.35">
      <c r="A43" s="8">
        <v>12</v>
      </c>
      <c r="B43" t="s">
        <v>45</v>
      </c>
      <c r="C43" s="9">
        <v>1206</v>
      </c>
      <c r="D43" t="s">
        <v>177</v>
      </c>
      <c r="E43" t="str">
        <f t="shared" si="0"/>
        <v xml:space="preserve">1206Sistema penitenciario y carcelario en el marco de los derechos humanos                                                                                    </v>
      </c>
      <c r="F43">
        <v>1206007</v>
      </c>
      <c r="G43" t="s">
        <v>178</v>
      </c>
      <c r="H43" t="s">
        <v>179</v>
      </c>
      <c r="I43">
        <v>32</v>
      </c>
      <c r="J43" t="s">
        <v>62</v>
      </c>
      <c r="K43" t="s">
        <v>1220</v>
      </c>
      <c r="L43" t="s">
        <v>1192</v>
      </c>
      <c r="M43" t="s">
        <v>1193</v>
      </c>
      <c r="N43" s="3">
        <v>0.06</v>
      </c>
      <c r="O43" s="3">
        <v>7.0000000000000007E-2</v>
      </c>
      <c r="P43" s="3">
        <v>7.0000000000000007E-2</v>
      </c>
      <c r="Q43" s="3">
        <v>7.0000000000000007E-2</v>
      </c>
      <c r="R43">
        <v>329</v>
      </c>
      <c r="S43" t="s">
        <v>180</v>
      </c>
      <c r="T43" s="1">
        <v>55000000</v>
      </c>
      <c r="U43">
        <v>0</v>
      </c>
      <c r="V43">
        <v>0</v>
      </c>
      <c r="W43">
        <v>0</v>
      </c>
      <c r="X43">
        <v>0</v>
      </c>
      <c r="Y43">
        <v>0</v>
      </c>
      <c r="Z43" s="1">
        <v>55000000</v>
      </c>
      <c r="AA43" s="1">
        <v>55000000</v>
      </c>
      <c r="AB43">
        <v>0</v>
      </c>
      <c r="AC43">
        <v>0</v>
      </c>
      <c r="AD43">
        <v>0</v>
      </c>
      <c r="AE43">
        <v>0</v>
      </c>
      <c r="AF43" s="1">
        <f t="shared" si="1"/>
        <v>58850000</v>
      </c>
      <c r="AG43" s="1">
        <f t="shared" si="2"/>
        <v>62969500</v>
      </c>
      <c r="AH43" s="1">
        <f t="shared" si="3"/>
        <v>67377365</v>
      </c>
    </row>
    <row r="44" spans="1:34" x14ac:dyDescent="0.35">
      <c r="A44" s="8">
        <v>17</v>
      </c>
      <c r="B44" t="s">
        <v>181</v>
      </c>
      <c r="C44" s="9">
        <v>1702</v>
      </c>
      <c r="D44" t="s">
        <v>182</v>
      </c>
      <c r="E44" t="str">
        <f t="shared" si="0"/>
        <v xml:space="preserve">1702Inclusion productiva de pequeños productores rurales                                                                                                      </v>
      </c>
      <c r="F44">
        <v>1702010</v>
      </c>
      <c r="G44" t="s">
        <v>183</v>
      </c>
      <c r="H44" t="s">
        <v>184</v>
      </c>
      <c r="I44">
        <v>32</v>
      </c>
      <c r="J44" t="s">
        <v>62</v>
      </c>
      <c r="K44" t="s">
        <v>1220</v>
      </c>
      <c r="L44" t="s">
        <v>1192</v>
      </c>
      <c r="M44" t="s">
        <v>1193</v>
      </c>
      <c r="N44" s="3">
        <v>0.06</v>
      </c>
      <c r="O44" s="3">
        <v>7.0000000000000007E-2</v>
      </c>
      <c r="P44" s="3">
        <v>7.0000000000000007E-2</v>
      </c>
      <c r="Q44" s="3">
        <v>7.0000000000000007E-2</v>
      </c>
      <c r="R44">
        <v>161</v>
      </c>
      <c r="S44" t="s">
        <v>185</v>
      </c>
      <c r="T44" s="1">
        <v>140051327.91</v>
      </c>
      <c r="U44">
        <v>0</v>
      </c>
      <c r="V44">
        <v>0</v>
      </c>
      <c r="W44">
        <v>0</v>
      </c>
      <c r="X44">
        <v>0</v>
      </c>
      <c r="Y44">
        <v>0</v>
      </c>
      <c r="Z44" s="1">
        <v>140051327.91</v>
      </c>
      <c r="AA44" s="1">
        <v>26856173</v>
      </c>
      <c r="AB44" s="1">
        <v>26856173</v>
      </c>
      <c r="AC44" s="1">
        <v>26856173</v>
      </c>
      <c r="AD44" s="1">
        <v>26856173</v>
      </c>
      <c r="AE44" s="1">
        <v>113195154.91</v>
      </c>
      <c r="AF44" s="1">
        <f t="shared" si="1"/>
        <v>149854920.8637</v>
      </c>
      <c r="AG44" s="1">
        <f t="shared" si="2"/>
        <v>160344765.32415903</v>
      </c>
      <c r="AH44" s="1">
        <f t="shared" si="3"/>
        <v>171568898.89685017</v>
      </c>
    </row>
    <row r="45" spans="1:34" x14ac:dyDescent="0.35">
      <c r="A45" s="8">
        <v>17</v>
      </c>
      <c r="B45" t="s">
        <v>181</v>
      </c>
      <c r="C45" s="9">
        <v>1702</v>
      </c>
      <c r="D45" t="s">
        <v>182</v>
      </c>
      <c r="E45" t="str">
        <f t="shared" si="0"/>
        <v xml:space="preserve">1702Inclusion productiva de pequeños productores rurales                                                                                                      </v>
      </c>
      <c r="F45">
        <v>1702010</v>
      </c>
      <c r="G45" t="s">
        <v>183</v>
      </c>
      <c r="H45" t="s">
        <v>186</v>
      </c>
      <c r="I45">
        <v>32</v>
      </c>
      <c r="J45" t="s">
        <v>62</v>
      </c>
      <c r="K45" t="s">
        <v>1220</v>
      </c>
      <c r="L45" t="s">
        <v>1192</v>
      </c>
      <c r="M45" t="s">
        <v>1193</v>
      </c>
      <c r="N45" s="3">
        <v>0.06</v>
      </c>
      <c r="O45" s="3">
        <v>7.0000000000000007E-2</v>
      </c>
      <c r="P45" s="3">
        <v>7.0000000000000007E-2</v>
      </c>
      <c r="Q45" s="3">
        <v>7.0000000000000007E-2</v>
      </c>
      <c r="R45">
        <v>171</v>
      </c>
      <c r="S45" t="s">
        <v>187</v>
      </c>
      <c r="T45" s="1">
        <v>1115784</v>
      </c>
      <c r="U45">
        <v>0</v>
      </c>
      <c r="V45">
        <v>0</v>
      </c>
      <c r="W45">
        <v>0</v>
      </c>
      <c r="X45">
        <v>0</v>
      </c>
      <c r="Y45">
        <v>0</v>
      </c>
      <c r="Z45" s="1">
        <v>1115784</v>
      </c>
      <c r="AA45" s="1">
        <v>250155</v>
      </c>
      <c r="AB45" s="1">
        <v>250155</v>
      </c>
      <c r="AC45" s="1">
        <v>250155</v>
      </c>
      <c r="AD45" s="1">
        <v>250155</v>
      </c>
      <c r="AE45" s="1">
        <v>865629</v>
      </c>
      <c r="AF45" s="1">
        <f t="shared" si="1"/>
        <v>1193888.8800000001</v>
      </c>
      <c r="AG45" s="1">
        <f t="shared" si="2"/>
        <v>1277461.1016000002</v>
      </c>
      <c r="AH45" s="1">
        <f t="shared" si="3"/>
        <v>1366883.3787120003</v>
      </c>
    </row>
    <row r="46" spans="1:34" x14ac:dyDescent="0.35">
      <c r="A46" s="8">
        <v>17</v>
      </c>
      <c r="B46" t="s">
        <v>181</v>
      </c>
      <c r="C46" s="9">
        <v>1702</v>
      </c>
      <c r="D46" t="s">
        <v>182</v>
      </c>
      <c r="E46" t="str">
        <f t="shared" si="0"/>
        <v xml:space="preserve">1702Inclusion productiva de pequeños productores rurales                                                                                                      </v>
      </c>
      <c r="F46">
        <v>1702010</v>
      </c>
      <c r="G46" t="s">
        <v>183</v>
      </c>
      <c r="H46" t="s">
        <v>188</v>
      </c>
      <c r="I46">
        <v>32</v>
      </c>
      <c r="J46" t="s">
        <v>62</v>
      </c>
      <c r="K46" t="s">
        <v>1220</v>
      </c>
      <c r="L46" t="s">
        <v>1192</v>
      </c>
      <c r="M46" t="s">
        <v>1193</v>
      </c>
      <c r="N46" s="3">
        <v>0.06</v>
      </c>
      <c r="O46" s="3">
        <v>7.0000000000000007E-2</v>
      </c>
      <c r="P46" s="3">
        <v>7.0000000000000007E-2</v>
      </c>
      <c r="Q46" s="3">
        <v>7.0000000000000007E-2</v>
      </c>
      <c r="R46">
        <v>175</v>
      </c>
      <c r="S46" t="s">
        <v>189</v>
      </c>
      <c r="T46" s="1">
        <v>1881468</v>
      </c>
      <c r="U46">
        <v>0</v>
      </c>
      <c r="V46">
        <v>0</v>
      </c>
      <c r="W46">
        <v>0</v>
      </c>
      <c r="X46">
        <v>0</v>
      </c>
      <c r="Y46">
        <v>0</v>
      </c>
      <c r="Z46" s="1">
        <v>1881468</v>
      </c>
      <c r="AA46" s="1">
        <v>421818</v>
      </c>
      <c r="AB46" s="1">
        <v>421818</v>
      </c>
      <c r="AC46" s="1">
        <v>421818</v>
      </c>
      <c r="AD46" s="1">
        <v>421818</v>
      </c>
      <c r="AE46" s="1">
        <v>1459650</v>
      </c>
      <c r="AF46" s="1">
        <f t="shared" si="1"/>
        <v>2013170.76</v>
      </c>
      <c r="AG46" s="1">
        <f t="shared" si="2"/>
        <v>2154092.7132000001</v>
      </c>
      <c r="AH46" s="1">
        <f t="shared" si="3"/>
        <v>2304879.2031240002</v>
      </c>
    </row>
    <row r="47" spans="1:34" x14ac:dyDescent="0.35">
      <c r="A47" s="8">
        <v>17</v>
      </c>
      <c r="B47" t="s">
        <v>181</v>
      </c>
      <c r="C47" s="9">
        <v>1702</v>
      </c>
      <c r="D47" t="s">
        <v>182</v>
      </c>
      <c r="E47" t="str">
        <f t="shared" si="0"/>
        <v xml:space="preserve">1702Inclusion productiva de pequeños productores rurales                                                                                                      </v>
      </c>
      <c r="F47">
        <v>1702010</v>
      </c>
      <c r="G47" t="s">
        <v>183</v>
      </c>
      <c r="H47" t="s">
        <v>190</v>
      </c>
      <c r="I47">
        <v>32</v>
      </c>
      <c r="J47" t="s">
        <v>62</v>
      </c>
      <c r="K47" t="s">
        <v>1220</v>
      </c>
      <c r="L47" t="s">
        <v>1192</v>
      </c>
      <c r="M47" t="s">
        <v>1193</v>
      </c>
      <c r="N47" s="3">
        <v>0.06</v>
      </c>
      <c r="O47" s="3">
        <v>7.0000000000000007E-2</v>
      </c>
      <c r="P47" s="3">
        <v>7.0000000000000007E-2</v>
      </c>
      <c r="Q47" s="3">
        <v>7.0000000000000007E-2</v>
      </c>
      <c r="R47">
        <v>179</v>
      </c>
      <c r="S47" t="s">
        <v>191</v>
      </c>
      <c r="T47" s="1">
        <v>6218382</v>
      </c>
      <c r="U47">
        <v>0</v>
      </c>
      <c r="V47">
        <v>0</v>
      </c>
      <c r="W47">
        <v>0</v>
      </c>
      <c r="X47">
        <v>0</v>
      </c>
      <c r="Y47">
        <v>0</v>
      </c>
      <c r="Z47" s="1">
        <v>6218382</v>
      </c>
      <c r="AA47">
        <v>0</v>
      </c>
      <c r="AB47">
        <v>0</v>
      </c>
      <c r="AC47">
        <v>0</v>
      </c>
      <c r="AD47">
        <v>0</v>
      </c>
      <c r="AE47" s="1">
        <v>6218382</v>
      </c>
      <c r="AF47" s="1">
        <f t="shared" si="1"/>
        <v>6653668.7400000002</v>
      </c>
      <c r="AG47" s="1">
        <f t="shared" si="2"/>
        <v>7119425.5518000005</v>
      </c>
      <c r="AH47" s="1">
        <f t="shared" si="3"/>
        <v>7617785.3404260008</v>
      </c>
    </row>
    <row r="48" spans="1:34" x14ac:dyDescent="0.35">
      <c r="A48" s="8">
        <v>17</v>
      </c>
      <c r="B48" t="s">
        <v>181</v>
      </c>
      <c r="C48" s="9">
        <v>1702</v>
      </c>
      <c r="D48" t="s">
        <v>182</v>
      </c>
      <c r="E48" t="str">
        <f t="shared" si="0"/>
        <v xml:space="preserve">1702Inclusion productiva de pequeños productores rurales                                                                                                      </v>
      </c>
      <c r="F48">
        <v>1702010</v>
      </c>
      <c r="G48" t="s">
        <v>183</v>
      </c>
      <c r="H48" t="s">
        <v>192</v>
      </c>
      <c r="I48">
        <v>32</v>
      </c>
      <c r="J48" t="s">
        <v>62</v>
      </c>
      <c r="K48" t="s">
        <v>1220</v>
      </c>
      <c r="L48" t="s">
        <v>1192</v>
      </c>
      <c r="M48" t="s">
        <v>1193</v>
      </c>
      <c r="N48" s="3">
        <v>0.06</v>
      </c>
      <c r="O48" s="3">
        <v>7.0000000000000007E-2</v>
      </c>
      <c r="P48" s="3">
        <v>7.0000000000000007E-2</v>
      </c>
      <c r="Q48" s="3">
        <v>7.0000000000000007E-2</v>
      </c>
      <c r="R48">
        <v>187</v>
      </c>
      <c r="S48" t="s">
        <v>193</v>
      </c>
      <c r="T48" s="1">
        <v>4345140</v>
      </c>
      <c r="U48">
        <v>0</v>
      </c>
      <c r="V48">
        <v>0</v>
      </c>
      <c r="W48">
        <v>0</v>
      </c>
      <c r="X48">
        <v>0</v>
      </c>
      <c r="Y48">
        <v>0</v>
      </c>
      <c r="Z48" s="1">
        <v>4345140</v>
      </c>
      <c r="AA48" s="1">
        <v>1178639</v>
      </c>
      <c r="AB48" s="1">
        <v>1178639</v>
      </c>
      <c r="AC48" s="1">
        <v>1178639</v>
      </c>
      <c r="AD48" s="1">
        <v>1178639</v>
      </c>
      <c r="AE48" s="1">
        <v>3166501</v>
      </c>
      <c r="AF48" s="1">
        <f t="shared" si="1"/>
        <v>4649299.8</v>
      </c>
      <c r="AG48" s="1">
        <f t="shared" si="2"/>
        <v>4974750.7860000003</v>
      </c>
      <c r="AH48" s="1">
        <f t="shared" si="3"/>
        <v>5322983.3410200011</v>
      </c>
    </row>
    <row r="49" spans="1:34" x14ac:dyDescent="0.35">
      <c r="A49" s="8">
        <v>17</v>
      </c>
      <c r="B49" t="s">
        <v>181</v>
      </c>
      <c r="C49" s="9">
        <v>1702</v>
      </c>
      <c r="D49" t="s">
        <v>182</v>
      </c>
      <c r="E49" t="str">
        <f t="shared" si="0"/>
        <v xml:space="preserve">1702Inclusion productiva de pequeños productores rurales                                                                                                      </v>
      </c>
      <c r="F49">
        <v>1702010</v>
      </c>
      <c r="G49" t="s">
        <v>183</v>
      </c>
      <c r="H49" t="s">
        <v>194</v>
      </c>
      <c r="I49">
        <v>32</v>
      </c>
      <c r="J49" t="s">
        <v>62</v>
      </c>
      <c r="K49" t="s">
        <v>1220</v>
      </c>
      <c r="L49" t="s">
        <v>1192</v>
      </c>
      <c r="M49" t="s">
        <v>1193</v>
      </c>
      <c r="N49" s="3">
        <v>0.06</v>
      </c>
      <c r="O49" s="3">
        <v>7.0000000000000007E-2</v>
      </c>
      <c r="P49" s="3">
        <v>7.0000000000000007E-2</v>
      </c>
      <c r="Q49" s="3">
        <v>7.0000000000000007E-2</v>
      </c>
      <c r="R49">
        <v>193</v>
      </c>
      <c r="S49" t="s">
        <v>195</v>
      </c>
      <c r="T49" s="1">
        <v>13308749</v>
      </c>
      <c r="U49">
        <v>0</v>
      </c>
      <c r="V49">
        <v>0</v>
      </c>
      <c r="W49">
        <v>0</v>
      </c>
      <c r="X49">
        <v>0</v>
      </c>
      <c r="Y49">
        <v>0</v>
      </c>
      <c r="Z49" s="1">
        <v>13308749</v>
      </c>
      <c r="AA49">
        <v>0</v>
      </c>
      <c r="AB49">
        <v>0</v>
      </c>
      <c r="AC49">
        <v>0</v>
      </c>
      <c r="AD49">
        <v>0</v>
      </c>
      <c r="AE49" s="1">
        <v>13308749</v>
      </c>
      <c r="AF49" s="1">
        <f t="shared" si="1"/>
        <v>14240361.430000002</v>
      </c>
      <c r="AG49" s="1">
        <f t="shared" si="2"/>
        <v>15237186.730100002</v>
      </c>
      <c r="AH49" s="1">
        <f t="shared" si="3"/>
        <v>16303789.801207004</v>
      </c>
    </row>
    <row r="50" spans="1:34" x14ac:dyDescent="0.35">
      <c r="A50" s="8">
        <v>17</v>
      </c>
      <c r="B50" t="s">
        <v>181</v>
      </c>
      <c r="C50" s="9">
        <v>1702</v>
      </c>
      <c r="D50" t="s">
        <v>182</v>
      </c>
      <c r="E50" t="str">
        <f t="shared" si="0"/>
        <v xml:space="preserve">1702Inclusion productiva de pequeños productores rurales                                                                                                      </v>
      </c>
      <c r="F50">
        <v>1702010</v>
      </c>
      <c r="G50" t="s">
        <v>183</v>
      </c>
      <c r="H50" t="s">
        <v>196</v>
      </c>
      <c r="I50">
        <v>32</v>
      </c>
      <c r="J50" t="s">
        <v>62</v>
      </c>
      <c r="K50" t="s">
        <v>1220</v>
      </c>
      <c r="L50" t="s">
        <v>1192</v>
      </c>
      <c r="M50" t="s">
        <v>1193</v>
      </c>
      <c r="N50" s="3">
        <v>0.06</v>
      </c>
      <c r="O50" s="3">
        <v>7.0000000000000007E-2</v>
      </c>
      <c r="P50" s="3">
        <v>7.0000000000000007E-2</v>
      </c>
      <c r="Q50" s="3">
        <v>7.0000000000000007E-2</v>
      </c>
      <c r="R50">
        <v>201</v>
      </c>
      <c r="S50" t="s">
        <v>197</v>
      </c>
      <c r="T50" s="1">
        <v>6092876.2699999996</v>
      </c>
      <c r="U50">
        <v>0</v>
      </c>
      <c r="V50">
        <v>0</v>
      </c>
      <c r="W50">
        <v>0</v>
      </c>
      <c r="X50">
        <v>0</v>
      </c>
      <c r="Y50">
        <v>0</v>
      </c>
      <c r="Z50" s="1">
        <v>6092876.2699999996</v>
      </c>
      <c r="AA50" s="1">
        <v>1930488</v>
      </c>
      <c r="AB50" s="1">
        <v>1930488</v>
      </c>
      <c r="AC50" s="1">
        <v>1930488</v>
      </c>
      <c r="AD50" s="1">
        <v>1930488</v>
      </c>
      <c r="AE50" s="1">
        <v>4162388.27</v>
      </c>
      <c r="AF50" s="1">
        <f t="shared" si="1"/>
        <v>6519377.6089000003</v>
      </c>
      <c r="AG50" s="1">
        <f t="shared" si="2"/>
        <v>6975734.0415230012</v>
      </c>
      <c r="AH50" s="1">
        <f t="shared" si="3"/>
        <v>7464035.4244296113</v>
      </c>
    </row>
    <row r="51" spans="1:34" x14ac:dyDescent="0.35">
      <c r="A51" s="8">
        <v>17</v>
      </c>
      <c r="B51" t="s">
        <v>181</v>
      </c>
      <c r="C51" s="9">
        <v>1702</v>
      </c>
      <c r="D51" t="s">
        <v>182</v>
      </c>
      <c r="E51" t="str">
        <f t="shared" si="0"/>
        <v xml:space="preserve">1702Inclusion productiva de pequeños productores rurales                                                                                                      </v>
      </c>
      <c r="F51">
        <v>1702010</v>
      </c>
      <c r="G51" t="s">
        <v>183</v>
      </c>
      <c r="H51" t="s">
        <v>198</v>
      </c>
      <c r="I51">
        <v>32</v>
      </c>
      <c r="J51" t="s">
        <v>62</v>
      </c>
      <c r="K51" t="s">
        <v>1220</v>
      </c>
      <c r="L51" t="s">
        <v>1192</v>
      </c>
      <c r="M51" t="s">
        <v>1193</v>
      </c>
      <c r="N51" s="3">
        <v>0.06</v>
      </c>
      <c r="O51" s="3">
        <v>7.0000000000000007E-2</v>
      </c>
      <c r="P51" s="3">
        <v>7.0000000000000007E-2</v>
      </c>
      <c r="Q51" s="3">
        <v>7.0000000000000007E-2</v>
      </c>
      <c r="R51">
        <v>217</v>
      </c>
      <c r="S51" t="s">
        <v>199</v>
      </c>
      <c r="T51" s="1">
        <v>17165829.59</v>
      </c>
      <c r="U51">
        <v>0</v>
      </c>
      <c r="V51">
        <v>0</v>
      </c>
      <c r="W51">
        <v>0</v>
      </c>
      <c r="X51">
        <v>0</v>
      </c>
      <c r="Y51">
        <v>0</v>
      </c>
      <c r="Z51" s="1">
        <v>17165829.59</v>
      </c>
      <c r="AA51" s="1">
        <v>3756400</v>
      </c>
      <c r="AB51" s="1">
        <v>3756400</v>
      </c>
      <c r="AC51" s="1">
        <v>3756400</v>
      </c>
      <c r="AD51" s="1">
        <v>3756400</v>
      </c>
      <c r="AE51" s="1">
        <v>13409429.59</v>
      </c>
      <c r="AF51" s="1">
        <f t="shared" si="1"/>
        <v>18367437.6613</v>
      </c>
      <c r="AG51" s="1">
        <f t="shared" si="2"/>
        <v>19653158.297591001</v>
      </c>
      <c r="AH51" s="1">
        <f t="shared" si="3"/>
        <v>21028879.378422372</v>
      </c>
    </row>
    <row r="52" spans="1:34" x14ac:dyDescent="0.35">
      <c r="A52" s="8">
        <v>17</v>
      </c>
      <c r="B52" t="s">
        <v>181</v>
      </c>
      <c r="C52" s="9">
        <v>1702</v>
      </c>
      <c r="D52" t="s">
        <v>182</v>
      </c>
      <c r="E52" t="str">
        <f t="shared" si="0"/>
        <v xml:space="preserve">1702Inclusion productiva de pequeños productores rurales                                                                                                      </v>
      </c>
      <c r="F52">
        <v>1702010</v>
      </c>
      <c r="G52" t="s">
        <v>183</v>
      </c>
      <c r="H52" t="s">
        <v>200</v>
      </c>
      <c r="I52">
        <v>32</v>
      </c>
      <c r="J52" t="s">
        <v>62</v>
      </c>
      <c r="K52" t="s">
        <v>1220</v>
      </c>
      <c r="L52" t="s">
        <v>1192</v>
      </c>
      <c r="M52" t="s">
        <v>1193</v>
      </c>
      <c r="N52" s="3">
        <v>0.06</v>
      </c>
      <c r="O52" s="3">
        <v>7.0000000000000007E-2</v>
      </c>
      <c r="P52" s="3">
        <v>7.0000000000000007E-2</v>
      </c>
      <c r="Q52" s="3">
        <v>7.0000000000000007E-2</v>
      </c>
      <c r="R52">
        <v>227</v>
      </c>
      <c r="S52" t="s">
        <v>201</v>
      </c>
      <c r="T52" s="1">
        <v>12159129.289999999</v>
      </c>
      <c r="U52">
        <v>0</v>
      </c>
      <c r="V52">
        <v>0</v>
      </c>
      <c r="W52">
        <v>0</v>
      </c>
      <c r="X52">
        <v>0</v>
      </c>
      <c r="Y52">
        <v>0</v>
      </c>
      <c r="Z52" s="1">
        <v>12159129.289999999</v>
      </c>
      <c r="AA52" s="1">
        <v>2668000</v>
      </c>
      <c r="AB52" s="1">
        <v>2668000</v>
      </c>
      <c r="AC52" s="1">
        <v>2668000</v>
      </c>
      <c r="AD52" s="1">
        <v>2668000</v>
      </c>
      <c r="AE52" s="1">
        <v>9491129.2899999991</v>
      </c>
      <c r="AF52" s="1">
        <f t="shared" si="1"/>
        <v>13010268.340299999</v>
      </c>
      <c r="AG52" s="1">
        <f t="shared" si="2"/>
        <v>13920987.124121001</v>
      </c>
      <c r="AH52" s="1">
        <f t="shared" si="3"/>
        <v>14895456.222809471</v>
      </c>
    </row>
    <row r="53" spans="1:34" x14ac:dyDescent="0.35">
      <c r="A53" s="8">
        <v>17</v>
      </c>
      <c r="B53" t="s">
        <v>181</v>
      </c>
      <c r="C53" s="9">
        <v>1702</v>
      </c>
      <c r="D53" t="s">
        <v>182</v>
      </c>
      <c r="E53" t="str">
        <f t="shared" si="0"/>
        <v xml:space="preserve">1702Inclusion productiva de pequeños productores rurales                                                                                                      </v>
      </c>
      <c r="F53">
        <v>1702010</v>
      </c>
      <c r="G53" t="s">
        <v>183</v>
      </c>
      <c r="H53" t="s">
        <v>202</v>
      </c>
      <c r="I53">
        <v>32</v>
      </c>
      <c r="J53" t="s">
        <v>62</v>
      </c>
      <c r="K53" t="s">
        <v>1220</v>
      </c>
      <c r="L53" t="s">
        <v>1192</v>
      </c>
      <c r="M53" t="s">
        <v>1193</v>
      </c>
      <c r="N53" s="3">
        <v>0.06</v>
      </c>
      <c r="O53" s="3">
        <v>7.0000000000000007E-2</v>
      </c>
      <c r="P53" s="3">
        <v>7.0000000000000007E-2</v>
      </c>
      <c r="Q53" s="3">
        <v>7.0000000000000007E-2</v>
      </c>
      <c r="R53">
        <v>238</v>
      </c>
      <c r="S53" t="s">
        <v>203</v>
      </c>
      <c r="T53" s="1">
        <v>25987469.309999999</v>
      </c>
      <c r="U53">
        <v>0</v>
      </c>
      <c r="V53">
        <v>0</v>
      </c>
      <c r="W53">
        <v>0</v>
      </c>
      <c r="X53">
        <v>0</v>
      </c>
      <c r="Y53">
        <v>0</v>
      </c>
      <c r="Z53" s="1">
        <v>25987469.309999999</v>
      </c>
      <c r="AA53">
        <v>0</v>
      </c>
      <c r="AB53">
        <v>0</v>
      </c>
      <c r="AC53">
        <v>0</v>
      </c>
      <c r="AD53">
        <v>0</v>
      </c>
      <c r="AE53" s="1">
        <v>25987469.309999999</v>
      </c>
      <c r="AF53" s="1">
        <f t="shared" si="1"/>
        <v>27806592.161699999</v>
      </c>
      <c r="AG53" s="1">
        <f t="shared" si="2"/>
        <v>29753053.613019001</v>
      </c>
      <c r="AH53" s="1">
        <f t="shared" si="3"/>
        <v>31835767.365930334</v>
      </c>
    </row>
    <row r="54" spans="1:34" x14ac:dyDescent="0.35">
      <c r="A54" s="8">
        <v>17</v>
      </c>
      <c r="B54" t="s">
        <v>181</v>
      </c>
      <c r="C54" s="9">
        <v>1702</v>
      </c>
      <c r="D54" t="s">
        <v>182</v>
      </c>
      <c r="E54" t="str">
        <f t="shared" si="0"/>
        <v xml:space="preserve">1702Inclusion productiva de pequeños productores rurales                                                                                                      </v>
      </c>
      <c r="F54">
        <v>1702010</v>
      </c>
      <c r="G54" t="s">
        <v>183</v>
      </c>
      <c r="H54" t="s">
        <v>204</v>
      </c>
      <c r="I54">
        <v>32</v>
      </c>
      <c r="J54" t="s">
        <v>62</v>
      </c>
      <c r="K54" t="s">
        <v>1220</v>
      </c>
      <c r="L54" t="s">
        <v>1192</v>
      </c>
      <c r="M54" t="s">
        <v>1193</v>
      </c>
      <c r="N54" s="3">
        <v>0.06</v>
      </c>
      <c r="O54" s="3">
        <v>7.0000000000000007E-2</v>
      </c>
      <c r="P54" s="3">
        <v>7.0000000000000007E-2</v>
      </c>
      <c r="Q54" s="3">
        <v>7.0000000000000007E-2</v>
      </c>
      <c r="R54">
        <v>239</v>
      </c>
      <c r="S54" t="s">
        <v>205</v>
      </c>
      <c r="T54" s="1">
        <v>294381.48</v>
      </c>
      <c r="U54">
        <v>0</v>
      </c>
      <c r="V54">
        <v>0</v>
      </c>
      <c r="W54">
        <v>0</v>
      </c>
      <c r="X54">
        <v>0</v>
      </c>
      <c r="Y54">
        <v>0</v>
      </c>
      <c r="Z54" s="1">
        <v>294381.48</v>
      </c>
      <c r="AA54">
        <v>0</v>
      </c>
      <c r="AB54">
        <v>0</v>
      </c>
      <c r="AC54">
        <v>0</v>
      </c>
      <c r="AD54">
        <v>0</v>
      </c>
      <c r="AE54" s="1">
        <v>294381.48</v>
      </c>
      <c r="AF54" s="1">
        <f t="shared" si="1"/>
        <v>314988.18359999999</v>
      </c>
      <c r="AG54" s="1">
        <f t="shared" si="2"/>
        <v>337037.35645200004</v>
      </c>
      <c r="AH54" s="1">
        <f t="shared" si="3"/>
        <v>360629.97140364005</v>
      </c>
    </row>
    <row r="55" spans="1:34" x14ac:dyDescent="0.35">
      <c r="A55" s="8">
        <v>17</v>
      </c>
      <c r="B55" t="s">
        <v>181</v>
      </c>
      <c r="C55" s="9">
        <v>1702</v>
      </c>
      <c r="D55" t="s">
        <v>182</v>
      </c>
      <c r="E55" t="str">
        <f t="shared" si="0"/>
        <v xml:space="preserve">1702Inclusion productiva de pequeños productores rurales                                                                                                      </v>
      </c>
      <c r="F55">
        <v>1702010</v>
      </c>
      <c r="G55" t="s">
        <v>183</v>
      </c>
      <c r="H55" t="s">
        <v>206</v>
      </c>
      <c r="I55">
        <v>32</v>
      </c>
      <c r="J55" t="s">
        <v>62</v>
      </c>
      <c r="K55" t="s">
        <v>1220</v>
      </c>
      <c r="L55" t="s">
        <v>1192</v>
      </c>
      <c r="M55" t="s">
        <v>1193</v>
      </c>
      <c r="N55" s="3">
        <v>0.06</v>
      </c>
      <c r="O55" s="3">
        <v>7.0000000000000007E-2</v>
      </c>
      <c r="P55" s="3">
        <v>7.0000000000000007E-2</v>
      </c>
      <c r="Q55" s="3">
        <v>7.0000000000000007E-2</v>
      </c>
      <c r="R55">
        <v>251</v>
      </c>
      <c r="S55" t="s">
        <v>207</v>
      </c>
      <c r="T55" s="1">
        <v>5721943.2000000002</v>
      </c>
      <c r="U55">
        <v>0</v>
      </c>
      <c r="V55">
        <v>0</v>
      </c>
      <c r="W55">
        <v>0</v>
      </c>
      <c r="X55">
        <v>0</v>
      </c>
      <c r="Y55">
        <v>0</v>
      </c>
      <c r="Z55" s="1">
        <v>5721943.2000000002</v>
      </c>
      <c r="AA55" s="1">
        <v>1245000</v>
      </c>
      <c r="AB55" s="1">
        <v>1245000</v>
      </c>
      <c r="AC55" s="1">
        <v>1245000</v>
      </c>
      <c r="AD55" s="1">
        <v>1245000</v>
      </c>
      <c r="AE55" s="1">
        <v>4476943.2</v>
      </c>
      <c r="AF55" s="1">
        <f t="shared" si="1"/>
        <v>6122479.2240000004</v>
      </c>
      <c r="AG55" s="1">
        <f t="shared" si="2"/>
        <v>6551052.7696800008</v>
      </c>
      <c r="AH55" s="1">
        <f t="shared" si="3"/>
        <v>7009626.463557601</v>
      </c>
    </row>
    <row r="56" spans="1:34" x14ac:dyDescent="0.35">
      <c r="A56" s="8">
        <v>17</v>
      </c>
      <c r="B56" t="s">
        <v>181</v>
      </c>
      <c r="C56" s="9">
        <v>1702</v>
      </c>
      <c r="D56" t="s">
        <v>182</v>
      </c>
      <c r="E56" t="str">
        <f t="shared" si="0"/>
        <v xml:space="preserve">1702Inclusion productiva de pequeños productores rurales                                                                                                      </v>
      </c>
      <c r="F56">
        <v>1702010</v>
      </c>
      <c r="G56" t="s">
        <v>183</v>
      </c>
      <c r="H56" t="s">
        <v>208</v>
      </c>
      <c r="I56">
        <v>32</v>
      </c>
      <c r="J56" t="s">
        <v>62</v>
      </c>
      <c r="K56" t="s">
        <v>1220</v>
      </c>
      <c r="L56" t="s">
        <v>1192</v>
      </c>
      <c r="M56" t="s">
        <v>1193</v>
      </c>
      <c r="N56" s="3">
        <v>0.06</v>
      </c>
      <c r="O56" s="3">
        <v>7.0000000000000007E-2</v>
      </c>
      <c r="P56" s="3">
        <v>7.0000000000000007E-2</v>
      </c>
      <c r="Q56" s="3">
        <v>7.0000000000000007E-2</v>
      </c>
      <c r="R56">
        <v>259</v>
      </c>
      <c r="S56" t="s">
        <v>209</v>
      </c>
      <c r="T56" s="1">
        <v>746713.59</v>
      </c>
      <c r="U56">
        <v>0</v>
      </c>
      <c r="V56">
        <v>0</v>
      </c>
      <c r="W56">
        <v>0</v>
      </c>
      <c r="X56">
        <v>0</v>
      </c>
      <c r="Y56">
        <v>0</v>
      </c>
      <c r="Z56" s="1">
        <v>746713.59</v>
      </c>
      <c r="AA56" s="1">
        <v>158200</v>
      </c>
      <c r="AB56" s="1">
        <v>158200</v>
      </c>
      <c r="AC56" s="1">
        <v>158200</v>
      </c>
      <c r="AD56" s="1">
        <v>158200</v>
      </c>
      <c r="AE56" s="1">
        <v>588513.59</v>
      </c>
      <c r="AF56" s="1">
        <f t="shared" si="1"/>
        <v>798983.54130000004</v>
      </c>
      <c r="AG56" s="1">
        <f t="shared" si="2"/>
        <v>854912.38919100014</v>
      </c>
      <c r="AH56" s="1">
        <f t="shared" si="3"/>
        <v>914756.25643437018</v>
      </c>
    </row>
    <row r="57" spans="1:34" x14ac:dyDescent="0.35">
      <c r="A57" s="8">
        <v>17</v>
      </c>
      <c r="B57" t="s">
        <v>181</v>
      </c>
      <c r="C57" s="9">
        <v>1702</v>
      </c>
      <c r="D57" t="s">
        <v>182</v>
      </c>
      <c r="E57" t="str">
        <f t="shared" si="0"/>
        <v xml:space="preserve">1702Inclusion productiva de pequeños productores rurales                                                                                                      </v>
      </c>
      <c r="F57">
        <v>1702010</v>
      </c>
      <c r="G57" t="s">
        <v>183</v>
      </c>
      <c r="H57" t="s">
        <v>210</v>
      </c>
      <c r="I57">
        <v>32</v>
      </c>
      <c r="J57" t="s">
        <v>62</v>
      </c>
      <c r="K57" t="s">
        <v>1220</v>
      </c>
      <c r="L57" t="s">
        <v>1192</v>
      </c>
      <c r="M57" t="s">
        <v>1193</v>
      </c>
      <c r="N57" s="3">
        <v>0.06</v>
      </c>
      <c r="O57" s="3">
        <v>7.0000000000000007E-2</v>
      </c>
      <c r="P57" s="3">
        <v>7.0000000000000007E-2</v>
      </c>
      <c r="Q57" s="3">
        <v>7.0000000000000007E-2</v>
      </c>
      <c r="R57">
        <v>266</v>
      </c>
      <c r="S57" t="s">
        <v>211</v>
      </c>
      <c r="T57" s="1">
        <v>4291457.4000000004</v>
      </c>
      <c r="U57">
        <v>0</v>
      </c>
      <c r="V57">
        <v>0</v>
      </c>
      <c r="W57">
        <v>0</v>
      </c>
      <c r="X57">
        <v>0</v>
      </c>
      <c r="Y57">
        <v>0</v>
      </c>
      <c r="Z57" s="1">
        <v>4291457.4000000004</v>
      </c>
      <c r="AA57" s="1">
        <v>933900</v>
      </c>
      <c r="AB57" s="1">
        <v>933900</v>
      </c>
      <c r="AC57" s="1">
        <v>933900</v>
      </c>
      <c r="AD57" s="1">
        <v>933900</v>
      </c>
      <c r="AE57" s="1">
        <v>3357557.4</v>
      </c>
      <c r="AF57" s="1">
        <f t="shared" si="1"/>
        <v>4591859.4180000005</v>
      </c>
      <c r="AG57" s="1">
        <f t="shared" si="2"/>
        <v>4913289.5772600006</v>
      </c>
      <c r="AH57" s="1">
        <f t="shared" si="3"/>
        <v>5257219.8476682007</v>
      </c>
    </row>
    <row r="58" spans="1:34" x14ac:dyDescent="0.35">
      <c r="A58" s="8">
        <v>17</v>
      </c>
      <c r="B58" t="s">
        <v>181</v>
      </c>
      <c r="C58" s="9">
        <v>1702</v>
      </c>
      <c r="D58" t="s">
        <v>182</v>
      </c>
      <c r="E58" t="str">
        <f t="shared" si="0"/>
        <v xml:space="preserve">1702Inclusion productiva de pequeños productores rurales                                                                                                      </v>
      </c>
      <c r="F58">
        <v>1702010</v>
      </c>
      <c r="G58" t="s">
        <v>183</v>
      </c>
      <c r="H58" t="s">
        <v>212</v>
      </c>
      <c r="I58">
        <v>32</v>
      </c>
      <c r="J58" t="s">
        <v>62</v>
      </c>
      <c r="K58" t="s">
        <v>1220</v>
      </c>
      <c r="L58" t="s">
        <v>1192</v>
      </c>
      <c r="M58" t="s">
        <v>1193</v>
      </c>
      <c r="N58" s="3">
        <v>0.06</v>
      </c>
      <c r="O58" s="3">
        <v>7.0000000000000007E-2</v>
      </c>
      <c r="P58" s="3">
        <v>7.0000000000000007E-2</v>
      </c>
      <c r="Q58" s="3">
        <v>7.0000000000000007E-2</v>
      </c>
      <c r="R58">
        <v>274</v>
      </c>
      <c r="S58" t="s">
        <v>213</v>
      </c>
      <c r="T58" s="1">
        <v>715242.9</v>
      </c>
      <c r="U58">
        <v>0</v>
      </c>
      <c r="V58">
        <v>0</v>
      </c>
      <c r="W58">
        <v>0</v>
      </c>
      <c r="X58">
        <v>0</v>
      </c>
      <c r="Y58">
        <v>0</v>
      </c>
      <c r="Z58" s="1">
        <v>715242.9</v>
      </c>
      <c r="AA58" s="1">
        <v>156300</v>
      </c>
      <c r="AB58" s="1">
        <v>156300</v>
      </c>
      <c r="AC58" s="1">
        <v>156300</v>
      </c>
      <c r="AD58" s="1">
        <v>156300</v>
      </c>
      <c r="AE58" s="1">
        <v>558942.9</v>
      </c>
      <c r="AF58" s="1">
        <f t="shared" si="1"/>
        <v>765309.90300000005</v>
      </c>
      <c r="AG58" s="1">
        <f t="shared" si="2"/>
        <v>818881.59621000011</v>
      </c>
      <c r="AH58" s="1">
        <f t="shared" si="3"/>
        <v>876203.30794470012</v>
      </c>
    </row>
    <row r="59" spans="1:34" x14ac:dyDescent="0.35">
      <c r="A59" s="8">
        <v>17</v>
      </c>
      <c r="B59" t="s">
        <v>181</v>
      </c>
      <c r="C59" s="9">
        <v>1702</v>
      </c>
      <c r="D59" t="s">
        <v>182</v>
      </c>
      <c r="E59" t="str">
        <f t="shared" si="0"/>
        <v xml:space="preserve">1702Inclusion productiva de pequeños productores rurales                                                                                                      </v>
      </c>
      <c r="F59">
        <v>1702010</v>
      </c>
      <c r="G59" t="s">
        <v>183</v>
      </c>
      <c r="H59" t="s">
        <v>214</v>
      </c>
      <c r="I59">
        <v>32</v>
      </c>
      <c r="J59" t="s">
        <v>62</v>
      </c>
      <c r="K59" t="s">
        <v>1220</v>
      </c>
      <c r="L59" t="s">
        <v>1192</v>
      </c>
      <c r="M59" t="s">
        <v>1193</v>
      </c>
      <c r="N59" s="3">
        <v>0.06</v>
      </c>
      <c r="O59" s="3">
        <v>7.0000000000000007E-2</v>
      </c>
      <c r="P59" s="3">
        <v>7.0000000000000007E-2</v>
      </c>
      <c r="Q59" s="3">
        <v>7.0000000000000007E-2</v>
      </c>
      <c r="R59">
        <v>282</v>
      </c>
      <c r="S59" t="s">
        <v>215</v>
      </c>
      <c r="T59" s="1">
        <v>715242.9</v>
      </c>
      <c r="U59">
        <v>0</v>
      </c>
      <c r="V59">
        <v>0</v>
      </c>
      <c r="W59">
        <v>0</v>
      </c>
      <c r="X59">
        <v>0</v>
      </c>
      <c r="Y59">
        <v>0</v>
      </c>
      <c r="Z59" s="1">
        <v>715242.9</v>
      </c>
      <c r="AA59" s="1">
        <v>156300</v>
      </c>
      <c r="AB59" s="1">
        <v>156300</v>
      </c>
      <c r="AC59" s="1">
        <v>156300</v>
      </c>
      <c r="AD59" s="1">
        <v>156300</v>
      </c>
      <c r="AE59" s="1">
        <v>558942.9</v>
      </c>
      <c r="AF59" s="1">
        <f t="shared" si="1"/>
        <v>765309.90300000005</v>
      </c>
      <c r="AG59" s="1">
        <f t="shared" si="2"/>
        <v>818881.59621000011</v>
      </c>
      <c r="AH59" s="1">
        <f t="shared" si="3"/>
        <v>876203.30794470012</v>
      </c>
    </row>
    <row r="60" spans="1:34" x14ac:dyDescent="0.35">
      <c r="A60" s="8">
        <v>17</v>
      </c>
      <c r="B60" t="s">
        <v>181</v>
      </c>
      <c r="C60" s="9">
        <v>1702</v>
      </c>
      <c r="D60" t="s">
        <v>182</v>
      </c>
      <c r="E60" t="str">
        <f t="shared" si="0"/>
        <v xml:space="preserve">1702Inclusion productiva de pequeños productores rurales                                                                                                      </v>
      </c>
      <c r="F60">
        <v>1702010</v>
      </c>
      <c r="G60" t="s">
        <v>183</v>
      </c>
      <c r="H60" t="s">
        <v>216</v>
      </c>
      <c r="I60">
        <v>32</v>
      </c>
      <c r="J60" t="s">
        <v>62</v>
      </c>
      <c r="K60" t="s">
        <v>1220</v>
      </c>
      <c r="L60" t="s">
        <v>1192</v>
      </c>
      <c r="M60" t="s">
        <v>1193</v>
      </c>
      <c r="N60" s="3">
        <v>0.06</v>
      </c>
      <c r="O60" s="3">
        <v>7.0000000000000007E-2</v>
      </c>
      <c r="P60" s="3">
        <v>7.0000000000000007E-2</v>
      </c>
      <c r="Q60" s="3">
        <v>7.0000000000000007E-2</v>
      </c>
      <c r="R60">
        <v>289</v>
      </c>
      <c r="S60" t="s">
        <v>217</v>
      </c>
      <c r="T60" s="1">
        <v>1430485.8</v>
      </c>
      <c r="U60">
        <v>0</v>
      </c>
      <c r="V60">
        <v>0</v>
      </c>
      <c r="W60">
        <v>0</v>
      </c>
      <c r="X60">
        <v>0</v>
      </c>
      <c r="Y60">
        <v>0</v>
      </c>
      <c r="Z60" s="1">
        <v>1430485.8</v>
      </c>
      <c r="AA60" s="1">
        <v>311900</v>
      </c>
      <c r="AB60" s="1">
        <v>311900</v>
      </c>
      <c r="AC60" s="1">
        <v>311900</v>
      </c>
      <c r="AD60" s="1">
        <v>311900</v>
      </c>
      <c r="AE60" s="1">
        <v>1118585.8</v>
      </c>
      <c r="AF60" s="1">
        <f t="shared" si="1"/>
        <v>1530619.8060000001</v>
      </c>
      <c r="AG60" s="1">
        <f t="shared" si="2"/>
        <v>1637763.1924200002</v>
      </c>
      <c r="AH60" s="1">
        <f t="shared" si="3"/>
        <v>1752406.6158894002</v>
      </c>
    </row>
    <row r="61" spans="1:34" x14ac:dyDescent="0.35">
      <c r="A61" s="8">
        <v>17</v>
      </c>
      <c r="B61" t="s">
        <v>181</v>
      </c>
      <c r="C61" s="9">
        <v>1702</v>
      </c>
      <c r="D61" t="s">
        <v>182</v>
      </c>
      <c r="E61" t="str">
        <f t="shared" si="0"/>
        <v xml:space="preserve">1702Inclusion productiva de pequeños productores rurales                                                                                                      </v>
      </c>
      <c r="F61">
        <v>1702010</v>
      </c>
      <c r="G61" t="s">
        <v>183</v>
      </c>
      <c r="H61" t="s">
        <v>218</v>
      </c>
      <c r="I61">
        <v>32</v>
      </c>
      <c r="J61" t="s">
        <v>62</v>
      </c>
      <c r="K61" t="s">
        <v>1220</v>
      </c>
      <c r="L61" t="s">
        <v>1192</v>
      </c>
      <c r="M61" t="s">
        <v>1193</v>
      </c>
      <c r="N61" s="3">
        <v>0.06</v>
      </c>
      <c r="O61" s="3">
        <v>7.0000000000000007E-2</v>
      </c>
      <c r="P61" s="3">
        <v>7.0000000000000007E-2</v>
      </c>
      <c r="Q61" s="3">
        <v>7.0000000000000007E-2</v>
      </c>
      <c r="R61">
        <v>297</v>
      </c>
      <c r="S61" t="s">
        <v>219</v>
      </c>
      <c r="T61" s="1">
        <v>9536571.9900000002</v>
      </c>
      <c r="U61">
        <v>0</v>
      </c>
      <c r="V61">
        <v>0</v>
      </c>
      <c r="W61">
        <v>0</v>
      </c>
      <c r="X61">
        <v>0</v>
      </c>
      <c r="Y61">
        <v>0</v>
      </c>
      <c r="Z61" s="1">
        <v>9536571.9900000002</v>
      </c>
      <c r="AA61" s="1">
        <v>4249228</v>
      </c>
      <c r="AB61" s="1">
        <v>4249228</v>
      </c>
      <c r="AC61" s="1">
        <v>4249228</v>
      </c>
      <c r="AD61" s="1">
        <v>4249228</v>
      </c>
      <c r="AE61" s="1">
        <v>5287343.99</v>
      </c>
      <c r="AF61" s="1">
        <f t="shared" si="1"/>
        <v>10204132.029300001</v>
      </c>
      <c r="AG61" s="1">
        <f t="shared" si="2"/>
        <v>10918421.271351</v>
      </c>
      <c r="AH61" s="1">
        <f t="shared" si="3"/>
        <v>11682710.760345571</v>
      </c>
    </row>
    <row r="62" spans="1:34" x14ac:dyDescent="0.35">
      <c r="A62" s="8">
        <v>17</v>
      </c>
      <c r="B62" t="s">
        <v>181</v>
      </c>
      <c r="C62" s="9">
        <v>1702</v>
      </c>
      <c r="D62" t="s">
        <v>182</v>
      </c>
      <c r="E62" t="str">
        <f t="shared" si="0"/>
        <v xml:space="preserve">1702Inclusion productiva de pequeños productores rurales                                                                                                      </v>
      </c>
      <c r="F62">
        <v>1702010</v>
      </c>
      <c r="G62" t="s">
        <v>183</v>
      </c>
      <c r="H62" t="s">
        <v>220</v>
      </c>
      <c r="I62">
        <v>32</v>
      </c>
      <c r="J62" t="s">
        <v>62</v>
      </c>
      <c r="K62" t="s">
        <v>1220</v>
      </c>
      <c r="L62" t="s">
        <v>1192</v>
      </c>
      <c r="M62" t="s">
        <v>1193</v>
      </c>
      <c r="N62" s="3">
        <v>0.06</v>
      </c>
      <c r="O62" s="3">
        <v>7.0000000000000007E-2</v>
      </c>
      <c r="P62" s="3">
        <v>7.0000000000000007E-2</v>
      </c>
      <c r="Q62" s="3">
        <v>7.0000000000000007E-2</v>
      </c>
      <c r="R62">
        <v>305</v>
      </c>
      <c r="S62" t="s">
        <v>221</v>
      </c>
      <c r="T62" s="1">
        <v>778062.93</v>
      </c>
      <c r="U62">
        <v>0</v>
      </c>
      <c r="V62">
        <v>0</v>
      </c>
      <c r="W62">
        <v>0</v>
      </c>
      <c r="X62">
        <v>0</v>
      </c>
      <c r="Y62">
        <v>0</v>
      </c>
      <c r="Z62" s="1">
        <v>778062.93</v>
      </c>
      <c r="AA62" s="1">
        <v>224503</v>
      </c>
      <c r="AB62" s="1">
        <v>224503</v>
      </c>
      <c r="AC62" s="1">
        <v>224503</v>
      </c>
      <c r="AD62" s="1">
        <v>224503</v>
      </c>
      <c r="AE62" s="1">
        <v>553559.93000000005</v>
      </c>
      <c r="AF62" s="1">
        <f t="shared" si="1"/>
        <v>832527.33510000014</v>
      </c>
      <c r="AG62" s="1">
        <f t="shared" si="2"/>
        <v>890804.24855700019</v>
      </c>
      <c r="AH62" s="1">
        <f t="shared" si="3"/>
        <v>953160.54595599021</v>
      </c>
    </row>
    <row r="63" spans="1:34" x14ac:dyDescent="0.35">
      <c r="A63" s="8">
        <v>17</v>
      </c>
      <c r="B63" t="s">
        <v>181</v>
      </c>
      <c r="C63" s="9">
        <v>1702</v>
      </c>
      <c r="D63" t="s">
        <v>182</v>
      </c>
      <c r="E63" t="str">
        <f t="shared" si="0"/>
        <v xml:space="preserve">1702Inclusion productiva de pequeños productores rurales                                                                                                      </v>
      </c>
      <c r="F63">
        <v>1702010</v>
      </c>
      <c r="G63" t="s">
        <v>183</v>
      </c>
      <c r="H63" t="s">
        <v>224</v>
      </c>
      <c r="I63">
        <v>1</v>
      </c>
      <c r="J63" t="s">
        <v>225</v>
      </c>
      <c r="K63" t="s">
        <v>1221</v>
      </c>
      <c r="L63" t="s">
        <v>1192</v>
      </c>
      <c r="M63" t="s">
        <v>1185</v>
      </c>
      <c r="N63" s="3">
        <v>0.05</v>
      </c>
      <c r="O63" s="3">
        <v>0.05</v>
      </c>
      <c r="P63" s="3">
        <v>0.05</v>
      </c>
      <c r="Q63" s="3">
        <v>0.05</v>
      </c>
      <c r="R63">
        <v>596</v>
      </c>
      <c r="S63" t="s">
        <v>226</v>
      </c>
      <c r="T63">
        <v>0</v>
      </c>
      <c r="U63">
        <v>0</v>
      </c>
      <c r="V63">
        <v>0</v>
      </c>
      <c r="W63" s="1">
        <v>30000000</v>
      </c>
      <c r="X63">
        <v>0</v>
      </c>
      <c r="Y63">
        <v>0</v>
      </c>
      <c r="Z63" s="1">
        <v>30000000</v>
      </c>
      <c r="AA63" s="1">
        <v>30000000</v>
      </c>
      <c r="AB63" s="1">
        <v>30000000</v>
      </c>
      <c r="AC63">
        <v>0</v>
      </c>
      <c r="AD63">
        <v>0</v>
      </c>
      <c r="AE63">
        <v>0</v>
      </c>
      <c r="AF63" s="1">
        <f t="shared" si="1"/>
        <v>31500000</v>
      </c>
      <c r="AG63" s="1">
        <f t="shared" si="2"/>
        <v>33075000</v>
      </c>
      <c r="AH63" s="1">
        <f t="shared" si="3"/>
        <v>34728750</v>
      </c>
    </row>
    <row r="64" spans="1:34" x14ac:dyDescent="0.35">
      <c r="A64" s="8">
        <v>17</v>
      </c>
      <c r="B64" t="s">
        <v>181</v>
      </c>
      <c r="C64" s="9">
        <v>1702</v>
      </c>
      <c r="D64" t="s">
        <v>182</v>
      </c>
      <c r="E64" t="str">
        <f t="shared" si="0"/>
        <v xml:space="preserve">1702Inclusion productiva de pequeños productores rurales                                                                                                      </v>
      </c>
      <c r="F64">
        <v>1702010</v>
      </c>
      <c r="G64" t="s">
        <v>183</v>
      </c>
      <c r="H64" t="s">
        <v>227</v>
      </c>
      <c r="I64">
        <v>32</v>
      </c>
      <c r="J64" t="s">
        <v>62</v>
      </c>
      <c r="K64" t="s">
        <v>1220</v>
      </c>
      <c r="L64" t="s">
        <v>1192</v>
      </c>
      <c r="M64" t="s">
        <v>1193</v>
      </c>
      <c r="N64" s="3">
        <v>0.06</v>
      </c>
      <c r="O64" s="3">
        <v>7.0000000000000007E-2</v>
      </c>
      <c r="P64" s="3">
        <v>7.0000000000000007E-2</v>
      </c>
      <c r="Q64" s="3">
        <v>7.0000000000000007E-2</v>
      </c>
      <c r="R64">
        <v>383</v>
      </c>
      <c r="S64" t="s">
        <v>226</v>
      </c>
      <c r="T64" s="1">
        <v>15000000</v>
      </c>
      <c r="U64">
        <v>0</v>
      </c>
      <c r="V64">
        <v>0</v>
      </c>
      <c r="W64">
        <v>0</v>
      </c>
      <c r="X64" s="1">
        <v>5000000</v>
      </c>
      <c r="Y64">
        <v>0</v>
      </c>
      <c r="Z64" s="1">
        <v>10000000</v>
      </c>
      <c r="AA64">
        <v>0</v>
      </c>
      <c r="AB64">
        <v>0</v>
      </c>
      <c r="AC64">
        <v>0</v>
      </c>
      <c r="AD64">
        <v>0</v>
      </c>
      <c r="AE64" s="1">
        <v>10000000</v>
      </c>
      <c r="AF64" s="1">
        <f t="shared" si="1"/>
        <v>10700000</v>
      </c>
      <c r="AG64" s="1">
        <f t="shared" si="2"/>
        <v>11449000</v>
      </c>
      <c r="AH64" s="1">
        <f t="shared" si="3"/>
        <v>12250430</v>
      </c>
    </row>
    <row r="65" spans="1:34" x14ac:dyDescent="0.35">
      <c r="A65" s="8">
        <v>17</v>
      </c>
      <c r="B65" t="s">
        <v>181</v>
      </c>
      <c r="C65" s="9">
        <v>1703</v>
      </c>
      <c r="D65" t="s">
        <v>228</v>
      </c>
      <c r="E65" t="str">
        <f t="shared" si="0"/>
        <v xml:space="preserve">1703Servicios financieros y gestion del riesgo para las actividades agropecuarias y rurales                                                                   </v>
      </c>
      <c r="F65">
        <v>1703010</v>
      </c>
      <c r="G65" t="s">
        <v>229</v>
      </c>
      <c r="H65" t="s">
        <v>230</v>
      </c>
      <c r="I65">
        <v>32</v>
      </c>
      <c r="J65" t="s">
        <v>62</v>
      </c>
      <c r="K65" t="s">
        <v>1220</v>
      </c>
      <c r="L65" t="s">
        <v>1192</v>
      </c>
      <c r="M65" t="s">
        <v>1193</v>
      </c>
      <c r="N65" s="3">
        <v>0.06</v>
      </c>
      <c r="O65" s="3">
        <v>7.0000000000000007E-2</v>
      </c>
      <c r="P65" s="3">
        <v>7.0000000000000007E-2</v>
      </c>
      <c r="Q65" s="3">
        <v>7.0000000000000007E-2</v>
      </c>
      <c r="R65">
        <v>477</v>
      </c>
      <c r="S65" t="s">
        <v>231</v>
      </c>
      <c r="T65">
        <v>0</v>
      </c>
      <c r="U65">
        <v>0</v>
      </c>
      <c r="V65">
        <v>0</v>
      </c>
      <c r="W65" s="1">
        <v>5000000</v>
      </c>
      <c r="X65">
        <v>0</v>
      </c>
      <c r="Y65">
        <v>0</v>
      </c>
      <c r="Z65" s="1">
        <v>5000000</v>
      </c>
      <c r="AA65" s="1">
        <v>5000000</v>
      </c>
      <c r="AB65">
        <v>0</v>
      </c>
      <c r="AC65">
        <v>0</v>
      </c>
      <c r="AD65">
        <v>0</v>
      </c>
      <c r="AE65">
        <v>0</v>
      </c>
      <c r="AF65" s="1">
        <f t="shared" si="1"/>
        <v>5350000</v>
      </c>
      <c r="AG65" s="1">
        <f t="shared" si="2"/>
        <v>5724500</v>
      </c>
      <c r="AH65" s="1">
        <f t="shared" si="3"/>
        <v>6125215</v>
      </c>
    </row>
    <row r="66" spans="1:34" x14ac:dyDescent="0.35">
      <c r="A66" s="8">
        <v>17</v>
      </c>
      <c r="B66" t="s">
        <v>181</v>
      </c>
      <c r="C66" s="9">
        <v>1709</v>
      </c>
      <c r="D66" t="s">
        <v>232</v>
      </c>
      <c r="E66" t="str">
        <f t="shared" si="0"/>
        <v xml:space="preserve">1709Infraestructura productiva y comercializacion                                                                                                             </v>
      </c>
      <c r="F66">
        <v>1709078</v>
      </c>
      <c r="G66" t="s">
        <v>233</v>
      </c>
      <c r="H66" t="s">
        <v>236</v>
      </c>
      <c r="I66">
        <v>1</v>
      </c>
      <c r="J66" t="s">
        <v>225</v>
      </c>
      <c r="K66" t="s">
        <v>1221</v>
      </c>
      <c r="L66" t="s">
        <v>1192</v>
      </c>
      <c r="M66" t="s">
        <v>1185</v>
      </c>
      <c r="N66" s="3">
        <v>0.05</v>
      </c>
      <c r="O66" s="3">
        <v>0.05</v>
      </c>
      <c r="P66" s="3">
        <v>0.05</v>
      </c>
      <c r="Q66" s="3">
        <v>0.05</v>
      </c>
      <c r="R66">
        <v>320</v>
      </c>
      <c r="S66" t="s">
        <v>237</v>
      </c>
      <c r="T66" s="1">
        <v>2471000000</v>
      </c>
      <c r="U66">
        <v>0</v>
      </c>
      <c r="V66">
        <v>0</v>
      </c>
      <c r="W66">
        <v>0</v>
      </c>
      <c r="X66" s="1">
        <v>405000000</v>
      </c>
      <c r="Y66">
        <v>0</v>
      </c>
      <c r="Z66" s="1">
        <v>2066000000</v>
      </c>
      <c r="AA66">
        <v>0</v>
      </c>
      <c r="AB66">
        <v>0</v>
      </c>
      <c r="AC66">
        <v>0</v>
      </c>
      <c r="AD66">
        <v>0</v>
      </c>
      <c r="AE66" s="1">
        <v>2066000000</v>
      </c>
      <c r="AF66" s="1">
        <f t="shared" si="1"/>
        <v>2169300000</v>
      </c>
      <c r="AG66" s="1">
        <f t="shared" si="2"/>
        <v>2277765000</v>
      </c>
      <c r="AH66" s="1">
        <f t="shared" si="3"/>
        <v>2391653250</v>
      </c>
    </row>
    <row r="67" spans="1:34" x14ac:dyDescent="0.35">
      <c r="A67" s="8">
        <v>17</v>
      </c>
      <c r="B67" t="s">
        <v>181</v>
      </c>
      <c r="C67" s="9">
        <v>1709</v>
      </c>
      <c r="D67" t="s">
        <v>232</v>
      </c>
      <c r="E67" t="str">
        <f t="shared" ref="E67:E130" si="4">+CONCATENATE(C67, ,D67)</f>
        <v xml:space="preserve">1709Infraestructura productiva y comercializacion                                                                                                             </v>
      </c>
      <c r="F67">
        <v>1709078</v>
      </c>
      <c r="G67" t="s">
        <v>233</v>
      </c>
      <c r="H67" t="s">
        <v>238</v>
      </c>
      <c r="I67">
        <v>342</v>
      </c>
      <c r="J67" t="s">
        <v>239</v>
      </c>
      <c r="K67" t="s">
        <v>1221</v>
      </c>
      <c r="L67" t="s">
        <v>1191</v>
      </c>
      <c r="M67" t="s">
        <v>1185</v>
      </c>
      <c r="N67" s="3">
        <v>0</v>
      </c>
      <c r="O67" s="3">
        <v>0</v>
      </c>
      <c r="P67" s="3">
        <v>0</v>
      </c>
      <c r="Q67" s="3">
        <v>0</v>
      </c>
      <c r="R67">
        <v>605</v>
      </c>
      <c r="S67" t="s">
        <v>240</v>
      </c>
      <c r="T67">
        <v>0</v>
      </c>
      <c r="U67" s="1">
        <v>251972474</v>
      </c>
      <c r="V67">
        <v>0</v>
      </c>
      <c r="W67">
        <v>0</v>
      </c>
      <c r="X67">
        <v>0</v>
      </c>
      <c r="Y67">
        <v>0</v>
      </c>
      <c r="Z67" s="1">
        <v>251972474</v>
      </c>
      <c r="AA67" s="1">
        <v>251972474</v>
      </c>
      <c r="AB67">
        <v>0</v>
      </c>
      <c r="AC67">
        <v>0</v>
      </c>
      <c r="AD67">
        <v>0</v>
      </c>
      <c r="AE67">
        <v>0</v>
      </c>
      <c r="AF67" s="1">
        <v>0</v>
      </c>
      <c r="AG67" s="1">
        <v>0</v>
      </c>
      <c r="AH67" s="1">
        <v>0</v>
      </c>
    </row>
    <row r="68" spans="1:34" x14ac:dyDescent="0.35">
      <c r="A68" s="8">
        <v>17</v>
      </c>
      <c r="B68" t="s">
        <v>181</v>
      </c>
      <c r="C68" s="9">
        <v>1709</v>
      </c>
      <c r="D68" t="s">
        <v>232</v>
      </c>
      <c r="E68" t="str">
        <f t="shared" si="4"/>
        <v xml:space="preserve">1709Infraestructura productiva y comercializacion                                                                                                             </v>
      </c>
      <c r="F68">
        <v>1709078</v>
      </c>
      <c r="G68" t="s">
        <v>233</v>
      </c>
      <c r="H68" t="s">
        <v>241</v>
      </c>
      <c r="I68">
        <v>364</v>
      </c>
      <c r="J68" t="s">
        <v>242</v>
      </c>
      <c r="K68" t="s">
        <v>1222</v>
      </c>
      <c r="L68" t="s">
        <v>1191</v>
      </c>
      <c r="M68" t="s">
        <v>1189</v>
      </c>
      <c r="N68" s="3">
        <v>0</v>
      </c>
      <c r="O68" s="3">
        <v>0</v>
      </c>
      <c r="P68" s="3">
        <v>0</v>
      </c>
      <c r="Q68" s="3">
        <v>0</v>
      </c>
      <c r="R68">
        <v>482</v>
      </c>
      <c r="S68" t="s">
        <v>237</v>
      </c>
      <c r="T68">
        <v>0</v>
      </c>
      <c r="U68" s="1">
        <v>77517243</v>
      </c>
      <c r="V68">
        <v>0</v>
      </c>
      <c r="W68">
        <v>0</v>
      </c>
      <c r="X68">
        <v>0</v>
      </c>
      <c r="Y68">
        <v>0</v>
      </c>
      <c r="Z68" s="1">
        <v>77517243</v>
      </c>
      <c r="AA68">
        <v>0</v>
      </c>
      <c r="AB68">
        <v>0</v>
      </c>
      <c r="AC68">
        <v>0</v>
      </c>
      <c r="AD68">
        <v>0</v>
      </c>
      <c r="AE68" s="1">
        <v>77517243</v>
      </c>
      <c r="AF68" s="1">
        <v>0</v>
      </c>
      <c r="AG68" s="1">
        <v>0</v>
      </c>
      <c r="AH68" s="1">
        <v>0</v>
      </c>
    </row>
    <row r="69" spans="1:34" x14ac:dyDescent="0.35">
      <c r="A69" s="8">
        <v>19</v>
      </c>
      <c r="B69" t="s">
        <v>243</v>
      </c>
      <c r="C69" s="9">
        <v>1903</v>
      </c>
      <c r="D69" t="s">
        <v>244</v>
      </c>
      <c r="E69" t="str">
        <f t="shared" si="4"/>
        <v xml:space="preserve">1903Inspeccion, vigilancia y control                                                                                                                          </v>
      </c>
      <c r="F69">
        <v>1903011</v>
      </c>
      <c r="G69" t="s">
        <v>245</v>
      </c>
      <c r="H69" t="s">
        <v>246</v>
      </c>
      <c r="I69">
        <v>1</v>
      </c>
      <c r="J69" t="s">
        <v>225</v>
      </c>
      <c r="K69" t="s">
        <v>1221</v>
      </c>
      <c r="L69" t="s">
        <v>1192</v>
      </c>
      <c r="M69" t="s">
        <v>1185</v>
      </c>
      <c r="N69" s="3">
        <v>0.05</v>
      </c>
      <c r="O69" s="3">
        <v>0.05</v>
      </c>
      <c r="P69" s="3">
        <v>0.05</v>
      </c>
      <c r="Q69" s="3">
        <v>0.05</v>
      </c>
      <c r="R69">
        <v>384</v>
      </c>
      <c r="S69" t="s">
        <v>247</v>
      </c>
      <c r="T69" s="1">
        <v>300000000</v>
      </c>
      <c r="U69">
        <v>0</v>
      </c>
      <c r="V69">
        <v>0</v>
      </c>
      <c r="W69">
        <v>0</v>
      </c>
      <c r="X69">
        <v>0</v>
      </c>
      <c r="Y69">
        <v>0</v>
      </c>
      <c r="Z69" s="1">
        <v>300000000</v>
      </c>
      <c r="AA69">
        <v>0</v>
      </c>
      <c r="AB69">
        <v>0</v>
      </c>
      <c r="AC69">
        <v>0</v>
      </c>
      <c r="AD69">
        <v>0</v>
      </c>
      <c r="AE69" s="1">
        <v>300000000</v>
      </c>
      <c r="AF69" s="1">
        <f t="shared" ref="AF69:AF130" si="5">+$Z69*(1+$O69)</f>
        <v>315000000</v>
      </c>
      <c r="AG69" s="1">
        <f t="shared" ref="AG69:AG130" si="6">+$AF69*(1+$P69)</f>
        <v>330750000</v>
      </c>
      <c r="AH69" s="1">
        <f t="shared" ref="AH69:AH130" si="7">+$AG69*(1+$Q69)</f>
        <v>347287500</v>
      </c>
    </row>
    <row r="70" spans="1:34" x14ac:dyDescent="0.35">
      <c r="A70" s="8">
        <v>19</v>
      </c>
      <c r="B70" t="s">
        <v>243</v>
      </c>
      <c r="C70" s="9">
        <v>1903</v>
      </c>
      <c r="D70" t="s">
        <v>244</v>
      </c>
      <c r="E70" t="str">
        <f t="shared" si="4"/>
        <v xml:space="preserve">1903Inspeccion, vigilancia y control                                                                                                                          </v>
      </c>
      <c r="F70">
        <v>1903011</v>
      </c>
      <c r="G70" t="s">
        <v>245</v>
      </c>
      <c r="H70" t="s">
        <v>248</v>
      </c>
      <c r="I70">
        <v>32</v>
      </c>
      <c r="J70" t="s">
        <v>62</v>
      </c>
      <c r="K70" t="s">
        <v>1220</v>
      </c>
      <c r="L70" t="s">
        <v>1192</v>
      </c>
      <c r="M70" t="s">
        <v>1193</v>
      </c>
      <c r="N70" s="3">
        <v>0.06</v>
      </c>
      <c r="O70" s="3">
        <v>7.0000000000000007E-2</v>
      </c>
      <c r="P70" s="3">
        <v>7.0000000000000007E-2</v>
      </c>
      <c r="Q70" s="3">
        <v>7.0000000000000007E-2</v>
      </c>
      <c r="R70">
        <v>385</v>
      </c>
      <c r="S70" t="s">
        <v>247</v>
      </c>
      <c r="T70" s="1">
        <v>200000000</v>
      </c>
      <c r="U70">
        <v>0</v>
      </c>
      <c r="V70">
        <v>0</v>
      </c>
      <c r="W70">
        <v>0</v>
      </c>
      <c r="X70">
        <v>0</v>
      </c>
      <c r="Y70">
        <v>0</v>
      </c>
      <c r="Z70" s="1">
        <v>200000000</v>
      </c>
      <c r="AA70">
        <v>0</v>
      </c>
      <c r="AB70">
        <v>0</v>
      </c>
      <c r="AC70">
        <v>0</v>
      </c>
      <c r="AD70">
        <v>0</v>
      </c>
      <c r="AE70" s="1">
        <v>200000000</v>
      </c>
      <c r="AF70" s="1">
        <f t="shared" si="5"/>
        <v>214000000</v>
      </c>
      <c r="AG70" s="1">
        <f t="shared" si="6"/>
        <v>228980000</v>
      </c>
      <c r="AH70" s="1">
        <f t="shared" si="7"/>
        <v>245008600</v>
      </c>
    </row>
    <row r="71" spans="1:34" x14ac:dyDescent="0.35">
      <c r="A71" s="8">
        <v>19</v>
      </c>
      <c r="B71" t="s">
        <v>243</v>
      </c>
      <c r="C71" s="9">
        <v>1903</v>
      </c>
      <c r="D71" t="s">
        <v>244</v>
      </c>
      <c r="E71" t="str">
        <f t="shared" si="4"/>
        <v xml:space="preserve">1903Inspeccion, vigilancia y control                                                                                                                          </v>
      </c>
      <c r="F71">
        <v>1903011</v>
      </c>
      <c r="G71" t="s">
        <v>245</v>
      </c>
      <c r="H71" t="s">
        <v>249</v>
      </c>
      <c r="I71">
        <v>57</v>
      </c>
      <c r="J71" t="s">
        <v>250</v>
      </c>
      <c r="K71" t="s">
        <v>1220</v>
      </c>
      <c r="L71" t="s">
        <v>1192</v>
      </c>
      <c r="M71" t="s">
        <v>1201</v>
      </c>
      <c r="N71" s="3">
        <v>0.06</v>
      </c>
      <c r="O71" s="3">
        <v>7.0000000000000007E-2</v>
      </c>
      <c r="P71" s="3">
        <v>7.0000000000000007E-2</v>
      </c>
      <c r="Q71" s="3">
        <v>7.0000000000000007E-2</v>
      </c>
      <c r="R71">
        <v>386</v>
      </c>
      <c r="S71" t="s">
        <v>247</v>
      </c>
      <c r="T71" s="1">
        <v>46216000</v>
      </c>
      <c r="U71">
        <v>0</v>
      </c>
      <c r="V71">
        <v>0</v>
      </c>
      <c r="W71">
        <v>0</v>
      </c>
      <c r="X71">
        <v>0</v>
      </c>
      <c r="Y71">
        <v>0</v>
      </c>
      <c r="Z71" s="1">
        <v>46216000</v>
      </c>
      <c r="AA71" s="1">
        <v>45000000</v>
      </c>
      <c r="AB71" s="1">
        <v>45000000</v>
      </c>
      <c r="AC71">
        <v>0</v>
      </c>
      <c r="AD71">
        <v>0</v>
      </c>
      <c r="AE71" s="1">
        <v>1216000</v>
      </c>
      <c r="AF71" s="1">
        <f t="shared" si="5"/>
        <v>49451120</v>
      </c>
      <c r="AG71" s="1">
        <f t="shared" si="6"/>
        <v>52912698.400000006</v>
      </c>
      <c r="AH71" s="1">
        <f t="shared" si="7"/>
        <v>56616587.28800001</v>
      </c>
    </row>
    <row r="72" spans="1:34" x14ac:dyDescent="0.35">
      <c r="A72" s="8">
        <v>19</v>
      </c>
      <c r="B72" t="s">
        <v>243</v>
      </c>
      <c r="C72" s="9">
        <v>1903</v>
      </c>
      <c r="D72" t="s">
        <v>244</v>
      </c>
      <c r="E72" t="str">
        <f t="shared" si="4"/>
        <v xml:space="preserve">1903Inspeccion, vigilancia y control                                                                                                                          </v>
      </c>
      <c r="F72">
        <v>1903011</v>
      </c>
      <c r="G72" t="s">
        <v>245</v>
      </c>
      <c r="H72" t="s">
        <v>251</v>
      </c>
      <c r="I72">
        <v>57</v>
      </c>
      <c r="J72" t="s">
        <v>250</v>
      </c>
      <c r="K72" t="s">
        <v>1220</v>
      </c>
      <c r="L72" t="s">
        <v>1192</v>
      </c>
      <c r="M72" t="s">
        <v>1201</v>
      </c>
      <c r="N72" s="3">
        <v>0.06</v>
      </c>
      <c r="O72" s="3">
        <v>7.0000000000000007E-2</v>
      </c>
      <c r="P72" s="3">
        <v>7.0000000000000007E-2</v>
      </c>
      <c r="Q72" s="3">
        <v>7.0000000000000007E-2</v>
      </c>
      <c r="R72">
        <v>387</v>
      </c>
      <c r="S72" t="s">
        <v>247</v>
      </c>
      <c r="T72" s="1">
        <v>213456880</v>
      </c>
      <c r="U72">
        <v>0</v>
      </c>
      <c r="V72">
        <v>0</v>
      </c>
      <c r="W72">
        <v>0</v>
      </c>
      <c r="X72">
        <v>0</v>
      </c>
      <c r="Y72">
        <v>0</v>
      </c>
      <c r="Z72" s="1">
        <v>213456880</v>
      </c>
      <c r="AA72" s="1">
        <v>150000000</v>
      </c>
      <c r="AB72" s="1">
        <v>150000000</v>
      </c>
      <c r="AC72">
        <v>0</v>
      </c>
      <c r="AD72">
        <v>0</v>
      </c>
      <c r="AE72" s="1">
        <v>63456880</v>
      </c>
      <c r="AF72" s="1">
        <f t="shared" si="5"/>
        <v>228398861.60000002</v>
      </c>
      <c r="AG72" s="1">
        <f t="shared" si="6"/>
        <v>244386781.91200003</v>
      </c>
      <c r="AH72" s="1">
        <f t="shared" si="7"/>
        <v>261493856.64584005</v>
      </c>
    </row>
    <row r="73" spans="1:34" x14ac:dyDescent="0.35">
      <c r="A73" s="8">
        <v>19</v>
      </c>
      <c r="B73" t="s">
        <v>243</v>
      </c>
      <c r="C73" s="9">
        <v>1903</v>
      </c>
      <c r="D73" t="s">
        <v>244</v>
      </c>
      <c r="E73" t="str">
        <f t="shared" si="4"/>
        <v xml:space="preserve">1903Inspeccion, vigilancia y control                                                                                                                          </v>
      </c>
      <c r="F73">
        <v>1903011</v>
      </c>
      <c r="G73" t="s">
        <v>245</v>
      </c>
      <c r="H73" t="s">
        <v>252</v>
      </c>
      <c r="I73">
        <v>57</v>
      </c>
      <c r="J73" t="s">
        <v>250</v>
      </c>
      <c r="K73" t="s">
        <v>1220</v>
      </c>
      <c r="L73" t="s">
        <v>1192</v>
      </c>
      <c r="M73" t="s">
        <v>1201</v>
      </c>
      <c r="N73" s="3">
        <v>0.06</v>
      </c>
      <c r="O73" s="3">
        <v>7.0000000000000007E-2</v>
      </c>
      <c r="P73" s="3">
        <v>7.0000000000000007E-2</v>
      </c>
      <c r="Q73" s="3">
        <v>7.0000000000000007E-2</v>
      </c>
      <c r="R73">
        <v>388</v>
      </c>
      <c r="S73" t="s">
        <v>247</v>
      </c>
      <c r="T73" s="1">
        <v>46652000</v>
      </c>
      <c r="U73">
        <v>0</v>
      </c>
      <c r="V73">
        <v>0</v>
      </c>
      <c r="W73">
        <v>0</v>
      </c>
      <c r="X73">
        <v>0</v>
      </c>
      <c r="Y73">
        <v>0</v>
      </c>
      <c r="Z73" s="1">
        <v>46652000</v>
      </c>
      <c r="AA73" s="1">
        <v>46652000</v>
      </c>
      <c r="AB73">
        <v>0</v>
      </c>
      <c r="AC73">
        <v>0</v>
      </c>
      <c r="AD73">
        <v>0</v>
      </c>
      <c r="AE73">
        <v>0</v>
      </c>
      <c r="AF73" s="1">
        <f t="shared" si="5"/>
        <v>49917640</v>
      </c>
      <c r="AG73" s="1">
        <f t="shared" si="6"/>
        <v>53411874.800000004</v>
      </c>
      <c r="AH73" s="1">
        <f t="shared" si="7"/>
        <v>57150706.036000006</v>
      </c>
    </row>
    <row r="74" spans="1:34" x14ac:dyDescent="0.35">
      <c r="A74" s="8">
        <v>19</v>
      </c>
      <c r="B74" t="s">
        <v>243</v>
      </c>
      <c r="C74" s="9">
        <v>1903</v>
      </c>
      <c r="D74" t="s">
        <v>244</v>
      </c>
      <c r="E74" t="str">
        <f t="shared" si="4"/>
        <v xml:space="preserve">1903Inspeccion, vigilancia y control                                                                                                                          </v>
      </c>
      <c r="F74">
        <v>1903011</v>
      </c>
      <c r="G74" t="s">
        <v>245</v>
      </c>
      <c r="H74" t="s">
        <v>253</v>
      </c>
      <c r="I74">
        <v>330</v>
      </c>
      <c r="J74" t="s">
        <v>254</v>
      </c>
      <c r="K74" t="s">
        <v>1222</v>
      </c>
      <c r="L74" t="s">
        <v>1191</v>
      </c>
      <c r="M74" t="s">
        <v>1202</v>
      </c>
      <c r="N74" s="3">
        <v>0</v>
      </c>
      <c r="O74" s="3">
        <v>0</v>
      </c>
      <c r="P74" s="3">
        <v>0</v>
      </c>
      <c r="Q74" s="3">
        <v>0</v>
      </c>
      <c r="R74">
        <v>544</v>
      </c>
      <c r="S74" t="s">
        <v>247</v>
      </c>
      <c r="T74">
        <v>0</v>
      </c>
      <c r="U74" s="1">
        <v>161471587.37</v>
      </c>
      <c r="V74">
        <v>0</v>
      </c>
      <c r="W74">
        <v>0</v>
      </c>
      <c r="X74">
        <v>0</v>
      </c>
      <c r="Y74">
        <v>0</v>
      </c>
      <c r="Z74" s="1">
        <v>161471587.37</v>
      </c>
      <c r="AA74">
        <v>0</v>
      </c>
      <c r="AB74">
        <v>0</v>
      </c>
      <c r="AC74">
        <v>0</v>
      </c>
      <c r="AD74">
        <v>0</v>
      </c>
      <c r="AE74" s="1">
        <v>161471587.37</v>
      </c>
      <c r="AF74" s="1">
        <v>0</v>
      </c>
      <c r="AG74" s="1">
        <v>0</v>
      </c>
      <c r="AH74" s="1">
        <v>0</v>
      </c>
    </row>
    <row r="75" spans="1:34" x14ac:dyDescent="0.35">
      <c r="A75" s="8">
        <v>19</v>
      </c>
      <c r="B75" t="s">
        <v>243</v>
      </c>
      <c r="C75" s="9">
        <v>1903</v>
      </c>
      <c r="D75" t="s">
        <v>244</v>
      </c>
      <c r="E75" t="str">
        <f t="shared" si="4"/>
        <v xml:space="preserve">1903Inspeccion, vigilancia y control                                                                                                                          </v>
      </c>
      <c r="F75">
        <v>1903016</v>
      </c>
      <c r="G75" t="s">
        <v>255</v>
      </c>
      <c r="H75" t="s">
        <v>256</v>
      </c>
      <c r="I75">
        <v>1</v>
      </c>
      <c r="J75" t="s">
        <v>225</v>
      </c>
      <c r="K75" t="s">
        <v>1221</v>
      </c>
      <c r="L75" t="s">
        <v>1192</v>
      </c>
      <c r="M75" t="s">
        <v>1185</v>
      </c>
      <c r="N75" s="3">
        <v>0.05</v>
      </c>
      <c r="O75" s="3">
        <v>0.05</v>
      </c>
      <c r="P75" s="3">
        <v>0.05</v>
      </c>
      <c r="Q75" s="3">
        <v>0.05</v>
      </c>
      <c r="R75">
        <v>389</v>
      </c>
      <c r="S75" t="s">
        <v>257</v>
      </c>
      <c r="T75" s="1">
        <v>30000000</v>
      </c>
      <c r="U75">
        <v>0</v>
      </c>
      <c r="V75">
        <v>0</v>
      </c>
      <c r="W75">
        <v>0</v>
      </c>
      <c r="X75">
        <v>0</v>
      </c>
      <c r="Y75">
        <v>0</v>
      </c>
      <c r="Z75" s="1">
        <v>30000000</v>
      </c>
      <c r="AA75" s="1">
        <v>30000000</v>
      </c>
      <c r="AB75" s="1">
        <v>29995388.16</v>
      </c>
      <c r="AC75">
        <v>0</v>
      </c>
      <c r="AD75">
        <v>0</v>
      </c>
      <c r="AE75">
        <v>0</v>
      </c>
      <c r="AF75" s="1">
        <f t="shared" si="5"/>
        <v>31500000</v>
      </c>
      <c r="AG75" s="1">
        <f t="shared" si="6"/>
        <v>33075000</v>
      </c>
      <c r="AH75" s="1">
        <f t="shared" si="7"/>
        <v>34728750</v>
      </c>
    </row>
    <row r="76" spans="1:34" x14ac:dyDescent="0.35">
      <c r="A76" s="8">
        <v>19</v>
      </c>
      <c r="B76" t="s">
        <v>243</v>
      </c>
      <c r="C76" s="9">
        <v>1903</v>
      </c>
      <c r="D76" t="s">
        <v>244</v>
      </c>
      <c r="E76" t="str">
        <f t="shared" si="4"/>
        <v xml:space="preserve">1903Inspeccion, vigilancia y control                                                                                                                          </v>
      </c>
      <c r="F76">
        <v>1903016</v>
      </c>
      <c r="G76" t="s">
        <v>255</v>
      </c>
      <c r="H76" t="s">
        <v>258</v>
      </c>
      <c r="I76">
        <v>57</v>
      </c>
      <c r="J76" t="s">
        <v>250</v>
      </c>
      <c r="K76" t="s">
        <v>1220</v>
      </c>
      <c r="L76" t="s">
        <v>1192</v>
      </c>
      <c r="M76" t="s">
        <v>1201</v>
      </c>
      <c r="N76" s="3">
        <v>0.06</v>
      </c>
      <c r="O76" s="3">
        <v>7.0000000000000007E-2</v>
      </c>
      <c r="P76" s="3">
        <v>7.0000000000000007E-2</v>
      </c>
      <c r="Q76" s="3">
        <v>7.0000000000000007E-2</v>
      </c>
      <c r="R76">
        <v>390</v>
      </c>
      <c r="S76" t="s">
        <v>257</v>
      </c>
      <c r="T76" s="1">
        <v>179031189.81999999</v>
      </c>
      <c r="U76">
        <v>0</v>
      </c>
      <c r="V76">
        <v>0</v>
      </c>
      <c r="W76">
        <v>0</v>
      </c>
      <c r="X76">
        <v>0</v>
      </c>
      <c r="Y76">
        <v>0</v>
      </c>
      <c r="Z76" s="1">
        <v>179031189.81999999</v>
      </c>
      <c r="AA76" s="1">
        <v>117040516</v>
      </c>
      <c r="AB76">
        <v>0</v>
      </c>
      <c r="AC76">
        <v>0</v>
      </c>
      <c r="AD76">
        <v>0</v>
      </c>
      <c r="AE76" s="1">
        <v>61990673.82</v>
      </c>
      <c r="AF76" s="1">
        <f t="shared" si="5"/>
        <v>191563373.1074</v>
      </c>
      <c r="AG76" s="1">
        <f t="shared" si="6"/>
        <v>204972809.22491801</v>
      </c>
      <c r="AH76" s="1">
        <f t="shared" si="7"/>
        <v>219320905.87066227</v>
      </c>
    </row>
    <row r="77" spans="1:34" x14ac:dyDescent="0.35">
      <c r="A77" s="8">
        <v>19</v>
      </c>
      <c r="B77" t="s">
        <v>243</v>
      </c>
      <c r="C77" s="9">
        <v>1903</v>
      </c>
      <c r="D77" t="s">
        <v>244</v>
      </c>
      <c r="E77" t="str">
        <f t="shared" si="4"/>
        <v xml:space="preserve">1903Inspeccion, vigilancia y control                                                                                                                          </v>
      </c>
      <c r="F77">
        <v>1903016</v>
      </c>
      <c r="G77" t="s">
        <v>255</v>
      </c>
      <c r="H77" t="s">
        <v>259</v>
      </c>
      <c r="I77">
        <v>71</v>
      </c>
      <c r="J77" t="s">
        <v>260</v>
      </c>
      <c r="K77" t="s">
        <v>1222</v>
      </c>
      <c r="L77" t="s">
        <v>1192</v>
      </c>
      <c r="M77" t="s">
        <v>1202</v>
      </c>
      <c r="N77" s="3">
        <v>0.06</v>
      </c>
      <c r="O77" s="3">
        <v>7.0000000000000007E-2</v>
      </c>
      <c r="P77" s="3">
        <v>7.0000000000000007E-2</v>
      </c>
      <c r="Q77" s="3">
        <v>7.0000000000000007E-2</v>
      </c>
      <c r="R77">
        <v>391</v>
      </c>
      <c r="S77" t="s">
        <v>257</v>
      </c>
      <c r="T77" s="1">
        <v>135964611.84</v>
      </c>
      <c r="U77">
        <v>0</v>
      </c>
      <c r="V77">
        <v>0</v>
      </c>
      <c r="W77">
        <v>0</v>
      </c>
      <c r="X77">
        <v>0</v>
      </c>
      <c r="Y77">
        <v>0</v>
      </c>
      <c r="Z77" s="1">
        <v>135964611.84</v>
      </c>
      <c r="AA77" s="1">
        <v>135964611.84</v>
      </c>
      <c r="AB77" s="1">
        <v>135964611.84</v>
      </c>
      <c r="AC77">
        <v>0</v>
      </c>
      <c r="AD77">
        <v>0</v>
      </c>
      <c r="AE77">
        <v>0</v>
      </c>
      <c r="AF77" s="1">
        <f t="shared" si="5"/>
        <v>145482134.66880003</v>
      </c>
      <c r="AG77" s="1">
        <f t="shared" si="6"/>
        <v>155665884.09561604</v>
      </c>
      <c r="AH77" s="1">
        <f t="shared" si="7"/>
        <v>166562495.98230916</v>
      </c>
    </row>
    <row r="78" spans="1:34" x14ac:dyDescent="0.35">
      <c r="A78" s="8">
        <v>19</v>
      </c>
      <c r="B78" t="s">
        <v>243</v>
      </c>
      <c r="C78" s="9">
        <v>1903</v>
      </c>
      <c r="D78" t="s">
        <v>244</v>
      </c>
      <c r="E78" t="str">
        <f t="shared" si="4"/>
        <v xml:space="preserve">1903Inspeccion, vigilancia y control                                                                                                                          </v>
      </c>
      <c r="F78">
        <v>1903025</v>
      </c>
      <c r="G78" t="s">
        <v>261</v>
      </c>
      <c r="H78" t="s">
        <v>262</v>
      </c>
      <c r="I78">
        <v>57</v>
      </c>
      <c r="J78" t="s">
        <v>250</v>
      </c>
      <c r="K78" t="s">
        <v>1220</v>
      </c>
      <c r="L78" t="s">
        <v>1192</v>
      </c>
      <c r="M78" t="s">
        <v>1201</v>
      </c>
      <c r="N78" s="3">
        <v>0.06</v>
      </c>
      <c r="O78" s="3">
        <v>7.0000000000000007E-2</v>
      </c>
      <c r="P78" s="3">
        <v>7.0000000000000007E-2</v>
      </c>
      <c r="Q78" s="3">
        <v>7.0000000000000007E-2</v>
      </c>
      <c r="R78">
        <v>392</v>
      </c>
      <c r="S78" t="s">
        <v>263</v>
      </c>
      <c r="T78" s="1">
        <v>38150000</v>
      </c>
      <c r="U78">
        <v>0</v>
      </c>
      <c r="V78">
        <v>0</v>
      </c>
      <c r="W78">
        <v>0</v>
      </c>
      <c r="X78">
        <v>0</v>
      </c>
      <c r="Y78">
        <v>0</v>
      </c>
      <c r="Z78" s="1">
        <v>38150000</v>
      </c>
      <c r="AA78" s="1">
        <v>30000000</v>
      </c>
      <c r="AB78" s="1">
        <v>30000000</v>
      </c>
      <c r="AC78">
        <v>0</v>
      </c>
      <c r="AD78">
        <v>0</v>
      </c>
      <c r="AE78" s="1">
        <v>8150000</v>
      </c>
      <c r="AF78" s="1">
        <f t="shared" si="5"/>
        <v>40820500</v>
      </c>
      <c r="AG78" s="1">
        <f t="shared" si="6"/>
        <v>43677935</v>
      </c>
      <c r="AH78" s="1">
        <f t="shared" si="7"/>
        <v>46735390.450000003</v>
      </c>
    </row>
    <row r="79" spans="1:34" x14ac:dyDescent="0.35">
      <c r="A79" s="8">
        <v>19</v>
      </c>
      <c r="B79" t="s">
        <v>243</v>
      </c>
      <c r="C79" s="9">
        <v>1903</v>
      </c>
      <c r="D79" t="s">
        <v>244</v>
      </c>
      <c r="E79" t="str">
        <f t="shared" si="4"/>
        <v xml:space="preserve">1903Inspeccion, vigilancia y control                                                                                                                          </v>
      </c>
      <c r="F79">
        <v>1903025</v>
      </c>
      <c r="G79" t="s">
        <v>261</v>
      </c>
      <c r="H79" t="s">
        <v>264</v>
      </c>
      <c r="I79">
        <v>71</v>
      </c>
      <c r="J79" t="s">
        <v>260</v>
      </c>
      <c r="K79" t="s">
        <v>1222</v>
      </c>
      <c r="L79" t="s">
        <v>1192</v>
      </c>
      <c r="M79" t="s">
        <v>1202</v>
      </c>
      <c r="N79" s="3">
        <v>0.06</v>
      </c>
      <c r="O79" s="3">
        <v>7.0000000000000007E-2</v>
      </c>
      <c r="P79" s="3">
        <v>7.0000000000000007E-2</v>
      </c>
      <c r="Q79" s="3">
        <v>7.0000000000000007E-2</v>
      </c>
      <c r="R79">
        <v>393</v>
      </c>
      <c r="S79" t="s">
        <v>263</v>
      </c>
      <c r="T79" s="1">
        <v>46216000</v>
      </c>
      <c r="U79">
        <v>0</v>
      </c>
      <c r="V79">
        <v>0</v>
      </c>
      <c r="W79">
        <v>0</v>
      </c>
      <c r="X79">
        <v>0</v>
      </c>
      <c r="Y79">
        <v>0</v>
      </c>
      <c r="Z79" s="1">
        <v>46216000</v>
      </c>
      <c r="AA79">
        <v>0</v>
      </c>
      <c r="AB79">
        <v>0</v>
      </c>
      <c r="AC79">
        <v>0</v>
      </c>
      <c r="AD79">
        <v>0</v>
      </c>
      <c r="AE79" s="1">
        <v>46216000</v>
      </c>
      <c r="AF79" s="1">
        <f t="shared" si="5"/>
        <v>49451120</v>
      </c>
      <c r="AG79" s="1">
        <f t="shared" si="6"/>
        <v>52912698.400000006</v>
      </c>
      <c r="AH79" s="1">
        <f t="shared" si="7"/>
        <v>56616587.28800001</v>
      </c>
    </row>
    <row r="80" spans="1:34" x14ac:dyDescent="0.35">
      <c r="A80" s="8">
        <v>19</v>
      </c>
      <c r="B80" t="s">
        <v>243</v>
      </c>
      <c r="C80" s="9">
        <v>1903</v>
      </c>
      <c r="D80" t="s">
        <v>244</v>
      </c>
      <c r="E80" t="str">
        <f t="shared" si="4"/>
        <v xml:space="preserve">1903Inspeccion, vigilancia y control                                                                                                                          </v>
      </c>
      <c r="F80">
        <v>1903034</v>
      </c>
      <c r="G80" t="s">
        <v>265</v>
      </c>
      <c r="H80" t="s">
        <v>266</v>
      </c>
      <c r="I80">
        <v>71</v>
      </c>
      <c r="J80" t="s">
        <v>260</v>
      </c>
      <c r="K80" t="s">
        <v>1222</v>
      </c>
      <c r="L80" t="s">
        <v>1192</v>
      </c>
      <c r="M80" t="s">
        <v>1202</v>
      </c>
      <c r="N80" s="3">
        <v>0.06</v>
      </c>
      <c r="O80" s="3">
        <v>7.0000000000000007E-2</v>
      </c>
      <c r="P80" s="3">
        <v>7.0000000000000007E-2</v>
      </c>
      <c r="Q80" s="3">
        <v>7.0000000000000007E-2</v>
      </c>
      <c r="R80">
        <v>394</v>
      </c>
      <c r="S80" t="s">
        <v>267</v>
      </c>
      <c r="T80" s="1">
        <v>61421500</v>
      </c>
      <c r="U80">
        <v>0</v>
      </c>
      <c r="V80">
        <v>0</v>
      </c>
      <c r="W80">
        <v>0</v>
      </c>
      <c r="X80">
        <v>0</v>
      </c>
      <c r="Y80">
        <v>0</v>
      </c>
      <c r="Z80" s="1">
        <v>61421500</v>
      </c>
      <c r="AA80" s="1">
        <v>61421500</v>
      </c>
      <c r="AB80" s="1">
        <v>61418000</v>
      </c>
      <c r="AC80">
        <v>0</v>
      </c>
      <c r="AD80">
        <v>0</v>
      </c>
      <c r="AE80">
        <v>0</v>
      </c>
      <c r="AF80" s="1">
        <f t="shared" si="5"/>
        <v>65721005.000000007</v>
      </c>
      <c r="AG80" s="1">
        <f t="shared" si="6"/>
        <v>70321475.350000009</v>
      </c>
      <c r="AH80" s="1">
        <f t="shared" si="7"/>
        <v>75243978.624500021</v>
      </c>
    </row>
    <row r="81" spans="1:34" x14ac:dyDescent="0.35">
      <c r="A81" s="8">
        <v>19</v>
      </c>
      <c r="B81" t="s">
        <v>243</v>
      </c>
      <c r="C81" s="9">
        <v>1903</v>
      </c>
      <c r="D81" t="s">
        <v>244</v>
      </c>
      <c r="E81" t="str">
        <f t="shared" si="4"/>
        <v xml:space="preserve">1903Inspeccion, vigilancia y control                                                                                                                          </v>
      </c>
      <c r="F81">
        <v>1903045</v>
      </c>
      <c r="G81" t="s">
        <v>268</v>
      </c>
      <c r="H81" t="s">
        <v>269</v>
      </c>
      <c r="I81">
        <v>71</v>
      </c>
      <c r="J81" t="s">
        <v>260</v>
      </c>
      <c r="K81" t="s">
        <v>1222</v>
      </c>
      <c r="L81" t="s">
        <v>1192</v>
      </c>
      <c r="M81" t="s">
        <v>1202</v>
      </c>
      <c r="N81" s="3">
        <v>0.06</v>
      </c>
      <c r="O81" s="3">
        <v>7.0000000000000007E-2</v>
      </c>
      <c r="P81" s="3">
        <v>7.0000000000000007E-2</v>
      </c>
      <c r="Q81" s="3">
        <v>7.0000000000000007E-2</v>
      </c>
      <c r="R81">
        <v>395</v>
      </c>
      <c r="S81" t="s">
        <v>270</v>
      </c>
      <c r="T81" s="1">
        <v>116630000</v>
      </c>
      <c r="U81">
        <v>0</v>
      </c>
      <c r="V81">
        <v>0</v>
      </c>
      <c r="W81">
        <v>0</v>
      </c>
      <c r="X81">
        <v>0</v>
      </c>
      <c r="Y81">
        <v>0</v>
      </c>
      <c r="Z81" s="1">
        <v>116630000</v>
      </c>
      <c r="AA81">
        <v>0</v>
      </c>
      <c r="AB81">
        <v>0</v>
      </c>
      <c r="AC81">
        <v>0</v>
      </c>
      <c r="AD81">
        <v>0</v>
      </c>
      <c r="AE81" s="1">
        <v>116630000</v>
      </c>
      <c r="AF81" s="1">
        <f t="shared" si="5"/>
        <v>124794100</v>
      </c>
      <c r="AG81" s="1">
        <f t="shared" si="6"/>
        <v>133529687.00000001</v>
      </c>
      <c r="AH81" s="1">
        <f t="shared" si="7"/>
        <v>142876765.09000003</v>
      </c>
    </row>
    <row r="82" spans="1:34" x14ac:dyDescent="0.35">
      <c r="A82" s="8">
        <v>19</v>
      </c>
      <c r="B82" t="s">
        <v>243</v>
      </c>
      <c r="C82" s="9">
        <v>1905</v>
      </c>
      <c r="D82" t="s">
        <v>271</v>
      </c>
      <c r="E82" t="str">
        <f t="shared" si="4"/>
        <v xml:space="preserve">1905Salud Publica                                                                                                                                             </v>
      </c>
      <c r="F82">
        <v>1905005</v>
      </c>
      <c r="G82" t="s">
        <v>272</v>
      </c>
      <c r="H82" t="s">
        <v>273</v>
      </c>
      <c r="I82">
        <v>1</v>
      </c>
      <c r="J82" t="s">
        <v>225</v>
      </c>
      <c r="K82" t="s">
        <v>1221</v>
      </c>
      <c r="L82" t="s">
        <v>1192</v>
      </c>
      <c r="M82" t="s">
        <v>1185</v>
      </c>
      <c r="N82" s="3">
        <v>0.05</v>
      </c>
      <c r="O82" s="3">
        <v>0.05</v>
      </c>
      <c r="P82" s="3">
        <v>0.05</v>
      </c>
      <c r="Q82" s="3">
        <v>0.05</v>
      </c>
      <c r="R82">
        <v>396</v>
      </c>
      <c r="S82" t="s">
        <v>274</v>
      </c>
      <c r="T82" s="1">
        <v>330400000</v>
      </c>
      <c r="U82">
        <v>0</v>
      </c>
      <c r="V82">
        <v>0</v>
      </c>
      <c r="W82">
        <v>0</v>
      </c>
      <c r="X82">
        <v>0</v>
      </c>
      <c r="Y82">
        <v>0</v>
      </c>
      <c r="Z82" s="1">
        <v>330400000</v>
      </c>
      <c r="AA82" s="1">
        <v>330400000</v>
      </c>
      <c r="AB82" s="1">
        <v>288400000</v>
      </c>
      <c r="AC82">
        <v>0</v>
      </c>
      <c r="AD82">
        <v>0</v>
      </c>
      <c r="AE82">
        <v>0</v>
      </c>
      <c r="AF82" s="1">
        <f t="shared" si="5"/>
        <v>346920000</v>
      </c>
      <c r="AG82" s="1">
        <f t="shared" si="6"/>
        <v>364266000</v>
      </c>
      <c r="AH82" s="1">
        <f t="shared" si="7"/>
        <v>382479300</v>
      </c>
    </row>
    <row r="83" spans="1:34" x14ac:dyDescent="0.35">
      <c r="A83" s="8">
        <v>19</v>
      </c>
      <c r="B83" t="s">
        <v>243</v>
      </c>
      <c r="C83" s="9">
        <v>1905</v>
      </c>
      <c r="D83" t="s">
        <v>271</v>
      </c>
      <c r="E83" t="str">
        <f t="shared" si="4"/>
        <v xml:space="preserve">1905Salud Publica                                                                                                                                             </v>
      </c>
      <c r="F83">
        <v>1905019</v>
      </c>
      <c r="G83" t="s">
        <v>275</v>
      </c>
      <c r="H83" t="s">
        <v>276</v>
      </c>
      <c r="I83">
        <v>57</v>
      </c>
      <c r="J83" t="s">
        <v>250</v>
      </c>
      <c r="K83" t="s">
        <v>1220</v>
      </c>
      <c r="L83" t="s">
        <v>1192</v>
      </c>
      <c r="M83" t="s">
        <v>1201</v>
      </c>
      <c r="N83" s="3">
        <v>0.06</v>
      </c>
      <c r="O83" s="3">
        <v>7.0000000000000007E-2</v>
      </c>
      <c r="P83" s="3">
        <v>7.0000000000000007E-2</v>
      </c>
      <c r="Q83" s="3">
        <v>7.0000000000000007E-2</v>
      </c>
      <c r="R83">
        <v>397</v>
      </c>
      <c r="S83" t="s">
        <v>277</v>
      </c>
      <c r="T83" s="1">
        <v>117845786</v>
      </c>
      <c r="U83">
        <v>0</v>
      </c>
      <c r="V83">
        <v>0</v>
      </c>
      <c r="W83">
        <v>0</v>
      </c>
      <c r="X83">
        <v>0</v>
      </c>
      <c r="Y83">
        <v>0</v>
      </c>
      <c r="Z83" s="1">
        <v>117845786</v>
      </c>
      <c r="AA83">
        <v>0</v>
      </c>
      <c r="AB83">
        <v>0</v>
      </c>
      <c r="AC83">
        <v>0</v>
      </c>
      <c r="AD83">
        <v>0</v>
      </c>
      <c r="AE83" s="1">
        <v>117845786</v>
      </c>
      <c r="AF83" s="1">
        <f t="shared" si="5"/>
        <v>126094991.02000001</v>
      </c>
      <c r="AG83" s="1">
        <f t="shared" si="6"/>
        <v>134921640.39140001</v>
      </c>
      <c r="AH83" s="1">
        <f t="shared" si="7"/>
        <v>144366155.21879801</v>
      </c>
    </row>
    <row r="84" spans="1:34" x14ac:dyDescent="0.35">
      <c r="A84" s="8">
        <v>19</v>
      </c>
      <c r="B84" t="s">
        <v>243</v>
      </c>
      <c r="C84" s="9">
        <v>1905</v>
      </c>
      <c r="D84" t="s">
        <v>271</v>
      </c>
      <c r="E84" t="str">
        <f t="shared" si="4"/>
        <v xml:space="preserve">1905Salud Publica                                                                                                                                             </v>
      </c>
      <c r="F84">
        <v>1905021</v>
      </c>
      <c r="G84" t="s">
        <v>278</v>
      </c>
      <c r="H84" t="s">
        <v>279</v>
      </c>
      <c r="I84">
        <v>57</v>
      </c>
      <c r="J84" t="s">
        <v>250</v>
      </c>
      <c r="K84" t="s">
        <v>1220</v>
      </c>
      <c r="L84" t="s">
        <v>1192</v>
      </c>
      <c r="M84" t="s">
        <v>1201</v>
      </c>
      <c r="N84" s="3">
        <v>0.06</v>
      </c>
      <c r="O84" s="3">
        <v>7.0000000000000007E-2</v>
      </c>
      <c r="P84" s="3">
        <v>7.0000000000000007E-2</v>
      </c>
      <c r="Q84" s="3">
        <v>7.0000000000000007E-2</v>
      </c>
      <c r="R84">
        <v>398</v>
      </c>
      <c r="S84" t="s">
        <v>280</v>
      </c>
      <c r="T84" s="1">
        <v>122138576.55</v>
      </c>
      <c r="U84">
        <v>0</v>
      </c>
      <c r="V84">
        <v>0</v>
      </c>
      <c r="W84">
        <v>0</v>
      </c>
      <c r="X84">
        <v>0</v>
      </c>
      <c r="Y84">
        <v>0</v>
      </c>
      <c r="Z84" s="1">
        <v>122138576.55</v>
      </c>
      <c r="AA84" s="1">
        <v>122138576.55</v>
      </c>
      <c r="AB84">
        <v>0</v>
      </c>
      <c r="AC84">
        <v>0</v>
      </c>
      <c r="AD84">
        <v>0</v>
      </c>
      <c r="AE84">
        <v>0</v>
      </c>
      <c r="AF84" s="1">
        <f t="shared" si="5"/>
        <v>130688276.9085</v>
      </c>
      <c r="AG84" s="1">
        <f t="shared" si="6"/>
        <v>139836456.29209501</v>
      </c>
      <c r="AH84" s="1">
        <f t="shared" si="7"/>
        <v>149625008.23254165</v>
      </c>
    </row>
    <row r="85" spans="1:34" x14ac:dyDescent="0.35">
      <c r="A85" s="8">
        <v>19</v>
      </c>
      <c r="B85" t="s">
        <v>243</v>
      </c>
      <c r="C85" s="9">
        <v>1905</v>
      </c>
      <c r="D85" t="s">
        <v>271</v>
      </c>
      <c r="E85" t="str">
        <f t="shared" si="4"/>
        <v xml:space="preserve">1905Salud Publica                                                                                                                                             </v>
      </c>
      <c r="F85">
        <v>1905021</v>
      </c>
      <c r="G85" t="s">
        <v>278</v>
      </c>
      <c r="H85" t="s">
        <v>281</v>
      </c>
      <c r="I85">
        <v>57</v>
      </c>
      <c r="J85" t="s">
        <v>250</v>
      </c>
      <c r="K85" t="s">
        <v>1220</v>
      </c>
      <c r="L85" t="s">
        <v>1192</v>
      </c>
      <c r="M85" t="s">
        <v>1201</v>
      </c>
      <c r="N85" s="3">
        <v>0.06</v>
      </c>
      <c r="O85" s="3">
        <v>7.0000000000000007E-2</v>
      </c>
      <c r="P85" s="3">
        <v>7.0000000000000007E-2</v>
      </c>
      <c r="Q85" s="3">
        <v>7.0000000000000007E-2</v>
      </c>
      <c r="R85">
        <v>399</v>
      </c>
      <c r="S85" t="s">
        <v>280</v>
      </c>
      <c r="T85" s="1">
        <v>11154961.810000001</v>
      </c>
      <c r="U85">
        <v>0</v>
      </c>
      <c r="V85">
        <v>0</v>
      </c>
      <c r="W85">
        <v>0</v>
      </c>
      <c r="X85">
        <v>0</v>
      </c>
      <c r="Y85">
        <v>0</v>
      </c>
      <c r="Z85" s="1">
        <v>11154961.810000001</v>
      </c>
      <c r="AA85" s="1">
        <v>7073913.3899999997</v>
      </c>
      <c r="AB85">
        <v>0</v>
      </c>
      <c r="AC85">
        <v>0</v>
      </c>
      <c r="AD85">
        <v>0</v>
      </c>
      <c r="AE85" s="1">
        <v>4081048.42</v>
      </c>
      <c r="AF85" s="1">
        <f t="shared" si="5"/>
        <v>11935809.136700001</v>
      </c>
      <c r="AG85" s="1">
        <f t="shared" si="6"/>
        <v>12771315.776269002</v>
      </c>
      <c r="AH85" s="1">
        <f t="shared" si="7"/>
        <v>13665307.880607832</v>
      </c>
    </row>
    <row r="86" spans="1:34" x14ac:dyDescent="0.35">
      <c r="A86" s="8">
        <v>19</v>
      </c>
      <c r="B86" t="s">
        <v>243</v>
      </c>
      <c r="C86" s="9">
        <v>1905</v>
      </c>
      <c r="D86" t="s">
        <v>271</v>
      </c>
      <c r="E86" t="str">
        <f t="shared" si="4"/>
        <v xml:space="preserve">1905Salud Publica                                                                                                                                             </v>
      </c>
      <c r="F86">
        <v>1905021</v>
      </c>
      <c r="G86" t="s">
        <v>278</v>
      </c>
      <c r="H86" t="s">
        <v>282</v>
      </c>
      <c r="I86">
        <v>57</v>
      </c>
      <c r="J86" t="s">
        <v>250</v>
      </c>
      <c r="K86" t="s">
        <v>1220</v>
      </c>
      <c r="L86" t="s">
        <v>1192</v>
      </c>
      <c r="M86" t="s">
        <v>1201</v>
      </c>
      <c r="N86" s="3">
        <v>0.06</v>
      </c>
      <c r="O86" s="3">
        <v>7.0000000000000007E-2</v>
      </c>
      <c r="P86" s="3">
        <v>7.0000000000000007E-2</v>
      </c>
      <c r="Q86" s="3">
        <v>7.0000000000000007E-2</v>
      </c>
      <c r="R86">
        <v>400</v>
      </c>
      <c r="S86" t="s">
        <v>280</v>
      </c>
      <c r="T86" s="1">
        <v>8891958.4000000004</v>
      </c>
      <c r="U86">
        <v>0</v>
      </c>
      <c r="V86">
        <v>0</v>
      </c>
      <c r="W86">
        <v>0</v>
      </c>
      <c r="X86">
        <v>0</v>
      </c>
      <c r="Y86">
        <v>0</v>
      </c>
      <c r="Z86" s="1">
        <v>8891958.4000000004</v>
      </c>
      <c r="AA86" s="1">
        <v>8891958.4000000004</v>
      </c>
      <c r="AB86">
        <v>0</v>
      </c>
      <c r="AC86">
        <v>0</v>
      </c>
      <c r="AD86">
        <v>0</v>
      </c>
      <c r="AE86">
        <v>0</v>
      </c>
      <c r="AF86" s="1">
        <f t="shared" si="5"/>
        <v>9514395.4880000018</v>
      </c>
      <c r="AG86" s="1">
        <f t="shared" si="6"/>
        <v>10180403.172160003</v>
      </c>
      <c r="AH86" s="1">
        <f t="shared" si="7"/>
        <v>10893031.394211205</v>
      </c>
    </row>
    <row r="87" spans="1:34" x14ac:dyDescent="0.35">
      <c r="A87" s="8">
        <v>19</v>
      </c>
      <c r="B87" t="s">
        <v>243</v>
      </c>
      <c r="C87" s="9">
        <v>1905</v>
      </c>
      <c r="D87" t="s">
        <v>271</v>
      </c>
      <c r="E87" t="str">
        <f t="shared" si="4"/>
        <v xml:space="preserve">1905Salud Publica                                                                                                                                             </v>
      </c>
      <c r="F87">
        <v>1905022</v>
      </c>
      <c r="G87" t="s">
        <v>283</v>
      </c>
      <c r="H87" t="s">
        <v>284</v>
      </c>
      <c r="I87">
        <v>57</v>
      </c>
      <c r="J87" t="s">
        <v>250</v>
      </c>
      <c r="K87" t="s">
        <v>1220</v>
      </c>
      <c r="L87" t="s">
        <v>1192</v>
      </c>
      <c r="M87" t="s">
        <v>1201</v>
      </c>
      <c r="N87" s="3">
        <v>0.06</v>
      </c>
      <c r="O87" s="3">
        <v>7.0000000000000007E-2</v>
      </c>
      <c r="P87" s="3">
        <v>7.0000000000000007E-2</v>
      </c>
      <c r="Q87" s="3">
        <v>7.0000000000000007E-2</v>
      </c>
      <c r="R87">
        <v>401</v>
      </c>
      <c r="S87" t="s">
        <v>285</v>
      </c>
      <c r="T87" s="1">
        <v>70798290.400000006</v>
      </c>
      <c r="U87">
        <v>0</v>
      </c>
      <c r="V87">
        <v>0</v>
      </c>
      <c r="W87">
        <v>0</v>
      </c>
      <c r="X87">
        <v>0</v>
      </c>
      <c r="Y87">
        <v>0</v>
      </c>
      <c r="Z87" s="1">
        <v>70798290.400000006</v>
      </c>
      <c r="AA87" s="1">
        <v>70798290.400000006</v>
      </c>
      <c r="AB87">
        <v>0</v>
      </c>
      <c r="AC87">
        <v>0</v>
      </c>
      <c r="AD87">
        <v>0</v>
      </c>
      <c r="AE87">
        <v>0</v>
      </c>
      <c r="AF87" s="1">
        <f t="shared" si="5"/>
        <v>75754170.728000015</v>
      </c>
      <c r="AG87" s="1">
        <f t="shared" si="6"/>
        <v>81056962.678960025</v>
      </c>
      <c r="AH87" s="1">
        <f t="shared" si="7"/>
        <v>86730950.066487238</v>
      </c>
    </row>
    <row r="88" spans="1:34" x14ac:dyDescent="0.35">
      <c r="A88" s="8">
        <v>19</v>
      </c>
      <c r="B88" t="s">
        <v>243</v>
      </c>
      <c r="C88" s="9">
        <v>1905</v>
      </c>
      <c r="D88" t="s">
        <v>271</v>
      </c>
      <c r="E88" t="str">
        <f t="shared" si="4"/>
        <v xml:space="preserve">1905Salud Publica                                                                                                                                             </v>
      </c>
      <c r="F88">
        <v>1905022</v>
      </c>
      <c r="G88" t="s">
        <v>283</v>
      </c>
      <c r="H88" t="s">
        <v>286</v>
      </c>
      <c r="I88">
        <v>57</v>
      </c>
      <c r="J88" t="s">
        <v>250</v>
      </c>
      <c r="K88" t="s">
        <v>1220</v>
      </c>
      <c r="L88" t="s">
        <v>1192</v>
      </c>
      <c r="M88" t="s">
        <v>1201</v>
      </c>
      <c r="N88" s="3">
        <v>0.06</v>
      </c>
      <c r="O88" s="3">
        <v>7.0000000000000007E-2</v>
      </c>
      <c r="P88" s="3">
        <v>7.0000000000000007E-2</v>
      </c>
      <c r="Q88" s="3">
        <v>7.0000000000000007E-2</v>
      </c>
      <c r="R88">
        <v>402</v>
      </c>
      <c r="S88" t="s">
        <v>285</v>
      </c>
      <c r="T88" s="1">
        <v>85434897.599999994</v>
      </c>
      <c r="U88">
        <v>0</v>
      </c>
      <c r="V88">
        <v>0</v>
      </c>
      <c r="W88">
        <v>0</v>
      </c>
      <c r="X88">
        <v>0</v>
      </c>
      <c r="Y88">
        <v>0</v>
      </c>
      <c r="Z88" s="1">
        <v>85434897.599999994</v>
      </c>
      <c r="AA88" s="1">
        <v>85434897.599999994</v>
      </c>
      <c r="AB88">
        <v>0</v>
      </c>
      <c r="AC88">
        <v>0</v>
      </c>
      <c r="AD88">
        <v>0</v>
      </c>
      <c r="AE88">
        <v>0</v>
      </c>
      <c r="AF88" s="1">
        <f t="shared" si="5"/>
        <v>91415340.431999996</v>
      </c>
      <c r="AG88" s="1">
        <f t="shared" si="6"/>
        <v>97814414.262240008</v>
      </c>
      <c r="AH88" s="1">
        <f t="shared" si="7"/>
        <v>104661423.26059681</v>
      </c>
    </row>
    <row r="89" spans="1:34" x14ac:dyDescent="0.35">
      <c r="A89" s="8">
        <v>19</v>
      </c>
      <c r="B89" t="s">
        <v>243</v>
      </c>
      <c r="C89" s="9">
        <v>1905</v>
      </c>
      <c r="D89" t="s">
        <v>271</v>
      </c>
      <c r="E89" t="str">
        <f t="shared" si="4"/>
        <v xml:space="preserve">1905Salud Publica                                                                                                                                             </v>
      </c>
      <c r="F89">
        <v>1905024</v>
      </c>
      <c r="G89" t="s">
        <v>287</v>
      </c>
      <c r="H89" t="s">
        <v>288</v>
      </c>
      <c r="I89">
        <v>341</v>
      </c>
      <c r="J89" t="s">
        <v>289</v>
      </c>
      <c r="K89" t="s">
        <v>1222</v>
      </c>
      <c r="L89" t="s">
        <v>1191</v>
      </c>
      <c r="M89" t="s">
        <v>1189</v>
      </c>
      <c r="N89" s="3">
        <v>0</v>
      </c>
      <c r="O89" s="3">
        <v>0</v>
      </c>
      <c r="P89" s="3">
        <v>0</v>
      </c>
      <c r="Q89" s="3">
        <v>0</v>
      </c>
      <c r="R89">
        <v>543</v>
      </c>
      <c r="S89" t="s">
        <v>290</v>
      </c>
      <c r="T89">
        <v>0</v>
      </c>
      <c r="U89" s="1">
        <v>89300000.430000007</v>
      </c>
      <c r="V89">
        <v>0</v>
      </c>
      <c r="W89">
        <v>0</v>
      </c>
      <c r="X89">
        <v>0</v>
      </c>
      <c r="Y89">
        <v>0</v>
      </c>
      <c r="Z89" s="1">
        <v>89300000.430000007</v>
      </c>
      <c r="AA89">
        <v>0</v>
      </c>
      <c r="AB89">
        <v>0</v>
      </c>
      <c r="AC89">
        <v>0</v>
      </c>
      <c r="AD89">
        <v>0</v>
      </c>
      <c r="AE89" s="1">
        <v>89300000.430000007</v>
      </c>
      <c r="AF89" s="1">
        <v>0</v>
      </c>
      <c r="AG89" s="1">
        <v>0</v>
      </c>
      <c r="AH89" s="1">
        <v>0</v>
      </c>
    </row>
    <row r="90" spans="1:34" x14ac:dyDescent="0.35">
      <c r="A90" s="8">
        <v>19</v>
      </c>
      <c r="B90" t="s">
        <v>243</v>
      </c>
      <c r="C90" s="9">
        <v>1905</v>
      </c>
      <c r="D90" t="s">
        <v>271</v>
      </c>
      <c r="E90" t="str">
        <f t="shared" si="4"/>
        <v xml:space="preserve">1905Salud Publica                                                                                                                                             </v>
      </c>
      <c r="F90">
        <v>1905024</v>
      </c>
      <c r="G90" t="s">
        <v>287</v>
      </c>
      <c r="H90" t="s">
        <v>291</v>
      </c>
      <c r="I90">
        <v>1</v>
      </c>
      <c r="J90" t="s">
        <v>225</v>
      </c>
      <c r="K90" t="s">
        <v>1221</v>
      </c>
      <c r="L90" t="s">
        <v>1192</v>
      </c>
      <c r="M90" t="s">
        <v>1185</v>
      </c>
      <c r="N90" s="3">
        <v>0.05</v>
      </c>
      <c r="O90" s="3">
        <v>0.05</v>
      </c>
      <c r="P90" s="3">
        <v>0.05</v>
      </c>
      <c r="Q90" s="3">
        <v>0.05</v>
      </c>
      <c r="R90">
        <v>403</v>
      </c>
      <c r="S90" t="s">
        <v>290</v>
      </c>
      <c r="T90" s="1">
        <v>60000000</v>
      </c>
      <c r="U90">
        <v>0</v>
      </c>
      <c r="V90">
        <v>0</v>
      </c>
      <c r="W90">
        <v>0</v>
      </c>
      <c r="X90">
        <v>0</v>
      </c>
      <c r="Y90">
        <v>0</v>
      </c>
      <c r="Z90" s="1">
        <v>60000000</v>
      </c>
      <c r="AA90" s="1">
        <v>60000000</v>
      </c>
      <c r="AB90">
        <v>0</v>
      </c>
      <c r="AC90">
        <v>0</v>
      </c>
      <c r="AD90">
        <v>0</v>
      </c>
      <c r="AE90">
        <v>0</v>
      </c>
      <c r="AF90" s="1">
        <f t="shared" si="5"/>
        <v>63000000</v>
      </c>
      <c r="AG90" s="1">
        <f t="shared" si="6"/>
        <v>66150000</v>
      </c>
      <c r="AH90" s="1">
        <f t="shared" si="7"/>
        <v>69457500</v>
      </c>
    </row>
    <row r="91" spans="1:34" x14ac:dyDescent="0.35">
      <c r="A91" s="8">
        <v>19</v>
      </c>
      <c r="B91" t="s">
        <v>243</v>
      </c>
      <c r="C91" s="9">
        <v>1905</v>
      </c>
      <c r="D91" t="s">
        <v>271</v>
      </c>
      <c r="E91" t="str">
        <f t="shared" si="4"/>
        <v xml:space="preserve">1905Salud Publica                                                                                                                                             </v>
      </c>
      <c r="F91">
        <v>1905024</v>
      </c>
      <c r="G91" t="s">
        <v>287</v>
      </c>
      <c r="H91" t="s">
        <v>292</v>
      </c>
      <c r="I91">
        <v>3</v>
      </c>
      <c r="J91" t="s">
        <v>293</v>
      </c>
      <c r="K91" t="s">
        <v>1222</v>
      </c>
      <c r="L91" t="s">
        <v>1192</v>
      </c>
      <c r="M91" t="s">
        <v>1189</v>
      </c>
      <c r="N91" s="3">
        <v>0.05</v>
      </c>
      <c r="O91" s="3">
        <v>0.05</v>
      </c>
      <c r="P91" s="3">
        <v>0.05</v>
      </c>
      <c r="Q91" s="3">
        <v>0.05</v>
      </c>
      <c r="R91">
        <v>404</v>
      </c>
      <c r="S91" t="s">
        <v>290</v>
      </c>
      <c r="T91" s="1">
        <v>106141504.33</v>
      </c>
      <c r="U91">
        <v>0</v>
      </c>
      <c r="V91">
        <v>0</v>
      </c>
      <c r="W91">
        <v>0</v>
      </c>
      <c r="X91">
        <v>0</v>
      </c>
      <c r="Y91">
        <v>0</v>
      </c>
      <c r="Z91" s="1">
        <v>106141504.33</v>
      </c>
      <c r="AA91" s="1">
        <v>106141504.33</v>
      </c>
      <c r="AB91">
        <v>0</v>
      </c>
      <c r="AC91">
        <v>0</v>
      </c>
      <c r="AD91">
        <v>0</v>
      </c>
      <c r="AE91">
        <v>0</v>
      </c>
      <c r="AF91" s="1">
        <f t="shared" si="5"/>
        <v>111448579.5465</v>
      </c>
      <c r="AG91" s="1">
        <f t="shared" si="6"/>
        <v>117021008.523825</v>
      </c>
      <c r="AH91" s="1">
        <f t="shared" si="7"/>
        <v>122872058.95001626</v>
      </c>
    </row>
    <row r="92" spans="1:34" x14ac:dyDescent="0.35">
      <c r="A92" s="8">
        <v>19</v>
      </c>
      <c r="B92" t="s">
        <v>243</v>
      </c>
      <c r="C92" s="9">
        <v>1905</v>
      </c>
      <c r="D92" t="s">
        <v>271</v>
      </c>
      <c r="E92" t="str">
        <f t="shared" si="4"/>
        <v xml:space="preserve">1905Salud Publica                                                                                                                                             </v>
      </c>
      <c r="F92">
        <v>1905024</v>
      </c>
      <c r="G92" t="s">
        <v>287</v>
      </c>
      <c r="H92" t="s">
        <v>294</v>
      </c>
      <c r="I92">
        <v>57</v>
      </c>
      <c r="J92" t="s">
        <v>250</v>
      </c>
      <c r="K92" t="s">
        <v>1220</v>
      </c>
      <c r="L92" t="s">
        <v>1192</v>
      </c>
      <c r="M92" t="s">
        <v>1201</v>
      </c>
      <c r="N92" s="3">
        <v>0.06</v>
      </c>
      <c r="O92" s="3">
        <v>7.0000000000000007E-2</v>
      </c>
      <c r="P92" s="3">
        <v>7.0000000000000007E-2</v>
      </c>
      <c r="Q92" s="3">
        <v>7.0000000000000007E-2</v>
      </c>
      <c r="R92">
        <v>405</v>
      </c>
      <c r="S92" t="s">
        <v>290</v>
      </c>
      <c r="T92" s="1">
        <v>46831238.770000003</v>
      </c>
      <c r="U92">
        <v>0</v>
      </c>
      <c r="V92">
        <v>0</v>
      </c>
      <c r="W92">
        <v>0</v>
      </c>
      <c r="X92">
        <v>0</v>
      </c>
      <c r="Y92">
        <v>0</v>
      </c>
      <c r="Z92" s="1">
        <v>46831238.770000003</v>
      </c>
      <c r="AA92">
        <v>0</v>
      </c>
      <c r="AB92">
        <v>0</v>
      </c>
      <c r="AC92">
        <v>0</v>
      </c>
      <c r="AD92">
        <v>0</v>
      </c>
      <c r="AE92" s="1">
        <v>46831238.770000003</v>
      </c>
      <c r="AF92" s="1">
        <f t="shared" si="5"/>
        <v>50109425.483900003</v>
      </c>
      <c r="AG92" s="1">
        <f t="shared" si="6"/>
        <v>53617085.26777301</v>
      </c>
      <c r="AH92" s="1">
        <f t="shared" si="7"/>
        <v>57370281.236517124</v>
      </c>
    </row>
    <row r="93" spans="1:34" x14ac:dyDescent="0.35">
      <c r="A93" s="8">
        <v>19</v>
      </c>
      <c r="B93" t="s">
        <v>243</v>
      </c>
      <c r="C93" s="9">
        <v>1905</v>
      </c>
      <c r="D93" t="s">
        <v>271</v>
      </c>
      <c r="E93" t="str">
        <f t="shared" si="4"/>
        <v xml:space="preserve">1905Salud Publica                                                                                                                                             </v>
      </c>
      <c r="F93">
        <v>1905025</v>
      </c>
      <c r="G93" t="s">
        <v>295</v>
      </c>
      <c r="H93" t="s">
        <v>296</v>
      </c>
      <c r="I93">
        <v>57</v>
      </c>
      <c r="J93" t="s">
        <v>250</v>
      </c>
      <c r="K93" t="s">
        <v>1220</v>
      </c>
      <c r="L93" t="s">
        <v>1192</v>
      </c>
      <c r="M93" t="s">
        <v>1201</v>
      </c>
      <c r="N93" s="3">
        <v>0.06</v>
      </c>
      <c r="O93" s="3">
        <v>7.0000000000000007E-2</v>
      </c>
      <c r="P93" s="3">
        <v>7.0000000000000007E-2</v>
      </c>
      <c r="Q93" s="3">
        <v>7.0000000000000007E-2</v>
      </c>
      <c r="R93">
        <v>406</v>
      </c>
      <c r="S93" t="s">
        <v>297</v>
      </c>
      <c r="T93" s="1">
        <v>26461259.609999999</v>
      </c>
      <c r="U93">
        <v>0</v>
      </c>
      <c r="V93">
        <v>0</v>
      </c>
      <c r="W93">
        <v>0</v>
      </c>
      <c r="X93">
        <v>0</v>
      </c>
      <c r="Y93">
        <v>0</v>
      </c>
      <c r="Z93" s="1">
        <v>26461259.609999999</v>
      </c>
      <c r="AA93">
        <v>0</v>
      </c>
      <c r="AB93">
        <v>0</v>
      </c>
      <c r="AC93">
        <v>0</v>
      </c>
      <c r="AD93">
        <v>0</v>
      </c>
      <c r="AE93" s="1">
        <v>26461259.609999999</v>
      </c>
      <c r="AF93" s="1">
        <f t="shared" si="5"/>
        <v>28313547.782700002</v>
      </c>
      <c r="AG93" s="1">
        <f t="shared" si="6"/>
        <v>30295496.127489004</v>
      </c>
      <c r="AH93" s="1">
        <f t="shared" si="7"/>
        <v>32416180.856413238</v>
      </c>
    </row>
    <row r="94" spans="1:34" x14ac:dyDescent="0.35">
      <c r="A94" s="8">
        <v>19</v>
      </c>
      <c r="B94" t="s">
        <v>243</v>
      </c>
      <c r="C94" s="9">
        <v>1905</v>
      </c>
      <c r="D94" t="s">
        <v>271</v>
      </c>
      <c r="E94" t="str">
        <f t="shared" si="4"/>
        <v xml:space="preserve">1905Salud Publica                                                                                                                                             </v>
      </c>
      <c r="F94">
        <v>1905026</v>
      </c>
      <c r="G94" t="s">
        <v>298</v>
      </c>
      <c r="H94" t="s">
        <v>299</v>
      </c>
      <c r="I94">
        <v>57</v>
      </c>
      <c r="J94" t="s">
        <v>250</v>
      </c>
      <c r="K94" t="s">
        <v>1220</v>
      </c>
      <c r="L94" t="s">
        <v>1192</v>
      </c>
      <c r="M94" t="s">
        <v>1201</v>
      </c>
      <c r="N94" s="3">
        <v>0.06</v>
      </c>
      <c r="O94" s="3">
        <v>7.0000000000000007E-2</v>
      </c>
      <c r="P94" s="3">
        <v>7.0000000000000007E-2</v>
      </c>
      <c r="Q94" s="3">
        <v>7.0000000000000007E-2</v>
      </c>
      <c r="R94">
        <v>407</v>
      </c>
      <c r="S94" t="s">
        <v>300</v>
      </c>
      <c r="T94" s="1">
        <v>73253093.879999995</v>
      </c>
      <c r="U94">
        <v>0</v>
      </c>
      <c r="V94">
        <v>0</v>
      </c>
      <c r="W94">
        <v>0</v>
      </c>
      <c r="X94">
        <v>0</v>
      </c>
      <c r="Y94">
        <v>0</v>
      </c>
      <c r="Z94" s="1">
        <v>73253093.879999995</v>
      </c>
      <c r="AA94" s="1">
        <v>45528703.25</v>
      </c>
      <c r="AB94">
        <v>0</v>
      </c>
      <c r="AC94">
        <v>0</v>
      </c>
      <c r="AD94">
        <v>0</v>
      </c>
      <c r="AE94" s="1">
        <v>27724390.629999999</v>
      </c>
      <c r="AF94" s="1">
        <f t="shared" si="5"/>
        <v>78380810.4516</v>
      </c>
      <c r="AG94" s="1">
        <f t="shared" si="6"/>
        <v>83867467.183212012</v>
      </c>
      <c r="AH94" s="1">
        <f t="shared" si="7"/>
        <v>89738189.886036858</v>
      </c>
    </row>
    <row r="95" spans="1:34" x14ac:dyDescent="0.35">
      <c r="A95" s="8">
        <v>19</v>
      </c>
      <c r="B95" t="s">
        <v>243</v>
      </c>
      <c r="C95" s="9">
        <v>1905</v>
      </c>
      <c r="D95" t="s">
        <v>271</v>
      </c>
      <c r="E95" t="str">
        <f t="shared" si="4"/>
        <v xml:space="preserve">1905Salud Publica                                                                                                                                             </v>
      </c>
      <c r="F95">
        <v>1905026</v>
      </c>
      <c r="G95" t="s">
        <v>298</v>
      </c>
      <c r="H95" t="s">
        <v>301</v>
      </c>
      <c r="I95">
        <v>57</v>
      </c>
      <c r="J95" t="s">
        <v>250</v>
      </c>
      <c r="K95" t="s">
        <v>1220</v>
      </c>
      <c r="L95" t="s">
        <v>1192</v>
      </c>
      <c r="M95" t="s">
        <v>1201</v>
      </c>
      <c r="N95" s="3">
        <v>0.06</v>
      </c>
      <c r="O95" s="3">
        <v>7.0000000000000007E-2</v>
      </c>
      <c r="P95" s="3">
        <v>7.0000000000000007E-2</v>
      </c>
      <c r="Q95" s="3">
        <v>7.0000000000000007E-2</v>
      </c>
      <c r="R95">
        <v>408</v>
      </c>
      <c r="S95" t="s">
        <v>300</v>
      </c>
      <c r="T95" s="1">
        <v>83774630.900000006</v>
      </c>
      <c r="U95">
        <v>0</v>
      </c>
      <c r="V95">
        <v>0</v>
      </c>
      <c r="W95">
        <v>0</v>
      </c>
      <c r="X95">
        <v>0</v>
      </c>
      <c r="Y95">
        <v>0</v>
      </c>
      <c r="Z95" s="1">
        <v>83774630.900000006</v>
      </c>
      <c r="AA95" s="1">
        <v>83774630.900000006</v>
      </c>
      <c r="AB95">
        <v>0</v>
      </c>
      <c r="AC95">
        <v>0</v>
      </c>
      <c r="AD95">
        <v>0</v>
      </c>
      <c r="AE95">
        <v>0</v>
      </c>
      <c r="AF95" s="1">
        <f t="shared" si="5"/>
        <v>89638855.063000008</v>
      </c>
      <c r="AG95" s="1">
        <f t="shared" si="6"/>
        <v>95913574.917410016</v>
      </c>
      <c r="AH95" s="1">
        <f t="shared" si="7"/>
        <v>102627525.16162872</v>
      </c>
    </row>
    <row r="96" spans="1:34" x14ac:dyDescent="0.35">
      <c r="A96" s="8">
        <v>19</v>
      </c>
      <c r="B96" t="s">
        <v>243</v>
      </c>
      <c r="C96" s="9">
        <v>1905</v>
      </c>
      <c r="D96" t="s">
        <v>271</v>
      </c>
      <c r="E96" t="str">
        <f t="shared" si="4"/>
        <v xml:space="preserve">1905Salud Publica                                                                                                                                             </v>
      </c>
      <c r="F96">
        <v>1905026</v>
      </c>
      <c r="G96" t="s">
        <v>298</v>
      </c>
      <c r="H96" t="s">
        <v>302</v>
      </c>
      <c r="I96">
        <v>57</v>
      </c>
      <c r="J96" t="s">
        <v>250</v>
      </c>
      <c r="K96" t="s">
        <v>1220</v>
      </c>
      <c r="L96" t="s">
        <v>1192</v>
      </c>
      <c r="M96" t="s">
        <v>1201</v>
      </c>
      <c r="N96" s="3">
        <v>0.06</v>
      </c>
      <c r="O96" s="3">
        <v>7.0000000000000007E-2</v>
      </c>
      <c r="P96" s="3">
        <v>7.0000000000000007E-2</v>
      </c>
      <c r="Q96" s="3">
        <v>7.0000000000000007E-2</v>
      </c>
      <c r="R96">
        <v>409</v>
      </c>
      <c r="S96" t="s">
        <v>300</v>
      </c>
      <c r="T96" s="1">
        <v>17501974.379999999</v>
      </c>
      <c r="U96">
        <v>0</v>
      </c>
      <c r="V96">
        <v>0</v>
      </c>
      <c r="W96">
        <v>0</v>
      </c>
      <c r="X96">
        <v>0</v>
      </c>
      <c r="Y96">
        <v>0</v>
      </c>
      <c r="Z96" s="1">
        <v>17501974.379999999</v>
      </c>
      <c r="AA96" s="1">
        <v>12964921.699999999</v>
      </c>
      <c r="AB96">
        <v>0</v>
      </c>
      <c r="AC96">
        <v>0</v>
      </c>
      <c r="AD96">
        <v>0</v>
      </c>
      <c r="AE96" s="1">
        <v>4537052.68</v>
      </c>
      <c r="AF96" s="1">
        <f t="shared" si="5"/>
        <v>18727112.586599998</v>
      </c>
      <c r="AG96" s="1">
        <f t="shared" si="6"/>
        <v>20038010.467661999</v>
      </c>
      <c r="AH96" s="1">
        <f t="shared" si="7"/>
        <v>21440671.200398341</v>
      </c>
    </row>
    <row r="97" spans="1:34" x14ac:dyDescent="0.35">
      <c r="A97" s="8">
        <v>19</v>
      </c>
      <c r="B97" t="s">
        <v>243</v>
      </c>
      <c r="C97" s="9">
        <v>1905</v>
      </c>
      <c r="D97" t="s">
        <v>271</v>
      </c>
      <c r="E97" t="str">
        <f t="shared" si="4"/>
        <v xml:space="preserve">1905Salud Publica                                                                                                                                             </v>
      </c>
      <c r="F97">
        <v>1905026</v>
      </c>
      <c r="G97" t="s">
        <v>298</v>
      </c>
      <c r="H97" t="s">
        <v>303</v>
      </c>
      <c r="I97">
        <v>329</v>
      </c>
      <c r="J97" t="s">
        <v>304</v>
      </c>
      <c r="K97" t="s">
        <v>1220</v>
      </c>
      <c r="L97" t="s">
        <v>1191</v>
      </c>
      <c r="M97" t="s">
        <v>1201</v>
      </c>
      <c r="N97" s="3">
        <v>0</v>
      </c>
      <c r="O97" s="3">
        <v>0</v>
      </c>
      <c r="P97" s="3">
        <v>0</v>
      </c>
      <c r="Q97" s="3">
        <v>0</v>
      </c>
      <c r="R97">
        <v>549</v>
      </c>
      <c r="S97" t="s">
        <v>300</v>
      </c>
      <c r="T97">
        <v>0</v>
      </c>
      <c r="U97" s="1">
        <v>1360741.62</v>
      </c>
      <c r="V97">
        <v>0</v>
      </c>
      <c r="W97">
        <v>0</v>
      </c>
      <c r="X97">
        <v>0</v>
      </c>
      <c r="Y97">
        <v>0</v>
      </c>
      <c r="Z97" s="1">
        <v>1360741.62</v>
      </c>
      <c r="AA97" s="1">
        <v>1360741.62</v>
      </c>
      <c r="AB97">
        <v>0</v>
      </c>
      <c r="AC97">
        <v>0</v>
      </c>
      <c r="AD97">
        <v>0</v>
      </c>
      <c r="AE97">
        <v>0</v>
      </c>
      <c r="AF97" s="1">
        <v>0</v>
      </c>
      <c r="AG97" s="1">
        <v>0</v>
      </c>
      <c r="AH97" s="1">
        <v>0</v>
      </c>
    </row>
    <row r="98" spans="1:34" x14ac:dyDescent="0.35">
      <c r="A98" s="8">
        <v>19</v>
      </c>
      <c r="B98" t="s">
        <v>243</v>
      </c>
      <c r="C98" s="9">
        <v>1905</v>
      </c>
      <c r="D98" t="s">
        <v>271</v>
      </c>
      <c r="E98" t="str">
        <f t="shared" si="4"/>
        <v xml:space="preserve">1905Salud Publica                                                                                                                                             </v>
      </c>
      <c r="F98">
        <v>1905026</v>
      </c>
      <c r="G98" t="s">
        <v>298</v>
      </c>
      <c r="H98" t="s">
        <v>305</v>
      </c>
      <c r="I98">
        <v>57</v>
      </c>
      <c r="J98" t="s">
        <v>250</v>
      </c>
      <c r="K98" t="s">
        <v>1220</v>
      </c>
      <c r="L98" t="s">
        <v>1192</v>
      </c>
      <c r="M98" t="s">
        <v>1201</v>
      </c>
      <c r="N98" s="3">
        <v>0.06</v>
      </c>
      <c r="O98" s="3">
        <v>7.0000000000000007E-2</v>
      </c>
      <c r="P98" s="3">
        <v>7.0000000000000007E-2</v>
      </c>
      <c r="Q98" s="3">
        <v>7.0000000000000007E-2</v>
      </c>
      <c r="R98">
        <v>410</v>
      </c>
      <c r="S98" t="s">
        <v>300</v>
      </c>
      <c r="T98" s="1">
        <v>53549517.82</v>
      </c>
      <c r="U98">
        <v>0</v>
      </c>
      <c r="V98">
        <v>0</v>
      </c>
      <c r="W98">
        <v>0</v>
      </c>
      <c r="X98">
        <v>0</v>
      </c>
      <c r="Y98">
        <v>0</v>
      </c>
      <c r="Z98" s="1">
        <v>53549517.82</v>
      </c>
      <c r="AA98" s="1">
        <v>26774758.91</v>
      </c>
      <c r="AB98">
        <v>0</v>
      </c>
      <c r="AC98">
        <v>0</v>
      </c>
      <c r="AD98">
        <v>0</v>
      </c>
      <c r="AE98" s="1">
        <v>26774758.91</v>
      </c>
      <c r="AF98" s="1">
        <f t="shared" si="5"/>
        <v>57297984.067400001</v>
      </c>
      <c r="AG98" s="1">
        <f t="shared" si="6"/>
        <v>61308842.952118002</v>
      </c>
      <c r="AH98" s="1">
        <f t="shared" si="7"/>
        <v>65600461.958766267</v>
      </c>
    </row>
    <row r="99" spans="1:34" x14ac:dyDescent="0.35">
      <c r="A99" s="8">
        <v>19</v>
      </c>
      <c r="B99" t="s">
        <v>243</v>
      </c>
      <c r="C99" s="9">
        <v>1905</v>
      </c>
      <c r="D99" t="s">
        <v>271</v>
      </c>
      <c r="E99" t="str">
        <f t="shared" si="4"/>
        <v xml:space="preserve">1905Salud Publica                                                                                                                                             </v>
      </c>
      <c r="F99">
        <v>1905026</v>
      </c>
      <c r="G99" t="s">
        <v>298</v>
      </c>
      <c r="H99" t="s">
        <v>306</v>
      </c>
      <c r="I99">
        <v>71</v>
      </c>
      <c r="J99" t="s">
        <v>260</v>
      </c>
      <c r="K99" t="s">
        <v>1222</v>
      </c>
      <c r="L99" t="s">
        <v>1192</v>
      </c>
      <c r="M99" t="s">
        <v>1202</v>
      </c>
      <c r="N99" s="3">
        <v>0.06</v>
      </c>
      <c r="O99" s="3">
        <v>7.0000000000000007E-2</v>
      </c>
      <c r="P99" s="3">
        <v>7.0000000000000007E-2</v>
      </c>
      <c r="Q99" s="3">
        <v>7.0000000000000007E-2</v>
      </c>
      <c r="R99">
        <v>411</v>
      </c>
      <c r="S99" t="s">
        <v>300</v>
      </c>
      <c r="T99" s="1">
        <v>53549520</v>
      </c>
      <c r="U99">
        <v>0</v>
      </c>
      <c r="V99">
        <v>0</v>
      </c>
      <c r="W99">
        <v>0</v>
      </c>
      <c r="X99">
        <v>0</v>
      </c>
      <c r="Y99">
        <v>0</v>
      </c>
      <c r="Z99" s="1">
        <v>53549520</v>
      </c>
      <c r="AA99">
        <v>0</v>
      </c>
      <c r="AB99">
        <v>0</v>
      </c>
      <c r="AC99">
        <v>0</v>
      </c>
      <c r="AD99">
        <v>0</v>
      </c>
      <c r="AE99" s="1">
        <v>53549520</v>
      </c>
      <c r="AF99" s="1">
        <f t="shared" si="5"/>
        <v>57297986.400000006</v>
      </c>
      <c r="AG99" s="1">
        <f t="shared" si="6"/>
        <v>61308845.448000006</v>
      </c>
      <c r="AH99" s="1">
        <f t="shared" si="7"/>
        <v>65600464.629360013</v>
      </c>
    </row>
    <row r="100" spans="1:34" x14ac:dyDescent="0.35">
      <c r="A100" s="8">
        <v>19</v>
      </c>
      <c r="B100" t="s">
        <v>243</v>
      </c>
      <c r="C100" s="9">
        <v>1905</v>
      </c>
      <c r="D100" t="s">
        <v>271</v>
      </c>
      <c r="E100" t="str">
        <f t="shared" si="4"/>
        <v xml:space="preserve">1905Salud Publica                                                                                                                                             </v>
      </c>
      <c r="F100">
        <v>1905028</v>
      </c>
      <c r="G100" t="s">
        <v>307</v>
      </c>
      <c r="H100" t="s">
        <v>308</v>
      </c>
      <c r="I100">
        <v>57</v>
      </c>
      <c r="J100" t="s">
        <v>250</v>
      </c>
      <c r="K100" t="s">
        <v>1220</v>
      </c>
      <c r="L100" t="s">
        <v>1192</v>
      </c>
      <c r="M100" t="s">
        <v>1201</v>
      </c>
      <c r="N100" s="3">
        <v>0.06</v>
      </c>
      <c r="O100" s="3">
        <v>7.0000000000000007E-2</v>
      </c>
      <c r="P100" s="3">
        <v>7.0000000000000007E-2</v>
      </c>
      <c r="Q100" s="3">
        <v>7.0000000000000007E-2</v>
      </c>
      <c r="R100">
        <v>412</v>
      </c>
      <c r="S100" t="s">
        <v>309</v>
      </c>
      <c r="T100" s="1">
        <v>2748382.33</v>
      </c>
      <c r="U100">
        <v>0</v>
      </c>
      <c r="V100">
        <v>0</v>
      </c>
      <c r="W100">
        <v>0</v>
      </c>
      <c r="X100">
        <v>0</v>
      </c>
      <c r="Y100">
        <v>0</v>
      </c>
      <c r="Z100" s="1">
        <v>2748382.33</v>
      </c>
      <c r="AA100">
        <v>0</v>
      </c>
      <c r="AB100">
        <v>0</v>
      </c>
      <c r="AC100">
        <v>0</v>
      </c>
      <c r="AD100">
        <v>0</v>
      </c>
      <c r="AE100" s="1">
        <v>2748382.33</v>
      </c>
      <c r="AF100" s="1">
        <f t="shared" si="5"/>
        <v>2940769.0931000002</v>
      </c>
      <c r="AG100" s="1">
        <f t="shared" si="6"/>
        <v>3146622.9296170003</v>
      </c>
      <c r="AH100" s="1">
        <f t="shared" si="7"/>
        <v>3366886.5346901906</v>
      </c>
    </row>
    <row r="101" spans="1:34" x14ac:dyDescent="0.35">
      <c r="A101" s="8">
        <v>19</v>
      </c>
      <c r="B101" t="s">
        <v>243</v>
      </c>
      <c r="C101" s="9">
        <v>1905</v>
      </c>
      <c r="D101" t="s">
        <v>271</v>
      </c>
      <c r="E101" t="str">
        <f t="shared" si="4"/>
        <v xml:space="preserve">1905Salud Publica                                                                                                                                             </v>
      </c>
      <c r="F101">
        <v>1905028</v>
      </c>
      <c r="G101" t="s">
        <v>307</v>
      </c>
      <c r="H101" t="s">
        <v>310</v>
      </c>
      <c r="I101">
        <v>57</v>
      </c>
      <c r="J101" t="s">
        <v>250</v>
      </c>
      <c r="K101" t="s">
        <v>1220</v>
      </c>
      <c r="L101" t="s">
        <v>1192</v>
      </c>
      <c r="M101" t="s">
        <v>1201</v>
      </c>
      <c r="N101" s="3">
        <v>0.06</v>
      </c>
      <c r="O101" s="3">
        <v>7.0000000000000007E-2</v>
      </c>
      <c r="P101" s="3">
        <v>7.0000000000000007E-2</v>
      </c>
      <c r="Q101" s="3">
        <v>7.0000000000000007E-2</v>
      </c>
      <c r="R101">
        <v>413</v>
      </c>
      <c r="S101" t="s">
        <v>309</v>
      </c>
      <c r="T101" s="1">
        <v>7073913.3899999997</v>
      </c>
      <c r="U101">
        <v>0</v>
      </c>
      <c r="V101">
        <v>0</v>
      </c>
      <c r="W101">
        <v>0</v>
      </c>
      <c r="X101">
        <v>0</v>
      </c>
      <c r="Y101">
        <v>0</v>
      </c>
      <c r="Z101" s="1">
        <v>7073913.3899999997</v>
      </c>
      <c r="AA101">
        <v>0</v>
      </c>
      <c r="AB101">
        <v>0</v>
      </c>
      <c r="AC101">
        <v>0</v>
      </c>
      <c r="AD101">
        <v>0</v>
      </c>
      <c r="AE101" s="1">
        <v>7073913.3899999997</v>
      </c>
      <c r="AF101" s="1">
        <f t="shared" si="5"/>
        <v>7569087.3273</v>
      </c>
      <c r="AG101" s="1">
        <f t="shared" si="6"/>
        <v>8098923.4402110009</v>
      </c>
      <c r="AH101" s="1">
        <f t="shared" si="7"/>
        <v>8665848.0810257718</v>
      </c>
    </row>
    <row r="102" spans="1:34" x14ac:dyDescent="0.35">
      <c r="A102" s="8">
        <v>19</v>
      </c>
      <c r="B102" t="s">
        <v>243</v>
      </c>
      <c r="C102" s="9">
        <v>1905</v>
      </c>
      <c r="D102" t="s">
        <v>271</v>
      </c>
      <c r="E102" t="str">
        <f t="shared" si="4"/>
        <v xml:space="preserve">1905Salud Publica                                                                                                                                             </v>
      </c>
      <c r="F102">
        <v>1905030</v>
      </c>
      <c r="G102" t="s">
        <v>311</v>
      </c>
      <c r="H102" t="s">
        <v>312</v>
      </c>
      <c r="I102">
        <v>71</v>
      </c>
      <c r="J102" t="s">
        <v>260</v>
      </c>
      <c r="K102" t="s">
        <v>1222</v>
      </c>
      <c r="L102" t="s">
        <v>1192</v>
      </c>
      <c r="M102" t="s">
        <v>1202</v>
      </c>
      <c r="N102" s="3">
        <v>0.06</v>
      </c>
      <c r="O102" s="3">
        <v>7.0000000000000007E-2</v>
      </c>
      <c r="P102" s="3">
        <v>7.0000000000000007E-2</v>
      </c>
      <c r="Q102" s="3">
        <v>7.0000000000000007E-2</v>
      </c>
      <c r="R102">
        <v>414</v>
      </c>
      <c r="S102" t="s">
        <v>313</v>
      </c>
      <c r="T102" s="1">
        <v>12077200</v>
      </c>
      <c r="U102">
        <v>0</v>
      </c>
      <c r="V102">
        <v>0</v>
      </c>
      <c r="W102">
        <v>0</v>
      </c>
      <c r="X102">
        <v>0</v>
      </c>
      <c r="Y102">
        <v>0</v>
      </c>
      <c r="Z102" s="1">
        <v>12077200</v>
      </c>
      <c r="AA102" s="1">
        <v>2310800</v>
      </c>
      <c r="AB102" s="1">
        <v>2310800</v>
      </c>
      <c r="AC102">
        <v>0</v>
      </c>
      <c r="AD102">
        <v>0</v>
      </c>
      <c r="AE102" s="1">
        <v>9766400</v>
      </c>
      <c r="AF102" s="1">
        <f t="shared" si="5"/>
        <v>12922604</v>
      </c>
      <c r="AG102" s="1">
        <f t="shared" si="6"/>
        <v>13827186.280000001</v>
      </c>
      <c r="AH102" s="1">
        <f t="shared" si="7"/>
        <v>14795089.319600003</v>
      </c>
    </row>
    <row r="103" spans="1:34" x14ac:dyDescent="0.35">
      <c r="A103" s="8">
        <v>19</v>
      </c>
      <c r="B103" t="s">
        <v>243</v>
      </c>
      <c r="C103" s="9">
        <v>1905</v>
      </c>
      <c r="D103" t="s">
        <v>271</v>
      </c>
      <c r="E103" t="str">
        <f t="shared" si="4"/>
        <v xml:space="preserve">1905Salud Publica                                                                                                                                             </v>
      </c>
      <c r="F103">
        <v>1905031</v>
      </c>
      <c r="G103" t="s">
        <v>314</v>
      </c>
      <c r="H103" t="s">
        <v>315</v>
      </c>
      <c r="I103">
        <v>57</v>
      </c>
      <c r="J103" t="s">
        <v>250</v>
      </c>
      <c r="K103" t="s">
        <v>1220</v>
      </c>
      <c r="L103" t="s">
        <v>1192</v>
      </c>
      <c r="M103" t="s">
        <v>1201</v>
      </c>
      <c r="N103" s="3">
        <v>0.06</v>
      </c>
      <c r="O103" s="3">
        <v>7.0000000000000007E-2</v>
      </c>
      <c r="P103" s="3">
        <v>7.0000000000000007E-2</v>
      </c>
      <c r="Q103" s="3">
        <v>7.0000000000000007E-2</v>
      </c>
      <c r="R103">
        <v>415</v>
      </c>
      <c r="S103" t="s">
        <v>316</v>
      </c>
      <c r="T103" s="1">
        <v>84503645.200000003</v>
      </c>
      <c r="U103">
        <v>0</v>
      </c>
      <c r="V103">
        <v>0</v>
      </c>
      <c r="W103">
        <v>0</v>
      </c>
      <c r="X103">
        <v>0</v>
      </c>
      <c r="Y103">
        <v>0</v>
      </c>
      <c r="Z103" s="1">
        <v>84503645.200000003</v>
      </c>
      <c r="AA103" s="1">
        <v>84503645.200000003</v>
      </c>
      <c r="AB103">
        <v>0</v>
      </c>
      <c r="AC103">
        <v>0</v>
      </c>
      <c r="AD103">
        <v>0</v>
      </c>
      <c r="AE103">
        <v>0</v>
      </c>
      <c r="AF103" s="1">
        <f t="shared" si="5"/>
        <v>90418900.364000008</v>
      </c>
      <c r="AG103" s="1">
        <f t="shared" si="6"/>
        <v>96748223.38948001</v>
      </c>
      <c r="AH103" s="1">
        <f t="shared" si="7"/>
        <v>103520599.02674362</v>
      </c>
    </row>
    <row r="104" spans="1:34" x14ac:dyDescent="0.35">
      <c r="A104" s="8">
        <v>19</v>
      </c>
      <c r="B104" t="s">
        <v>243</v>
      </c>
      <c r="C104" s="9">
        <v>1905</v>
      </c>
      <c r="D104" t="s">
        <v>271</v>
      </c>
      <c r="E104" t="str">
        <f t="shared" si="4"/>
        <v xml:space="preserve">1905Salud Publica                                                                                                                                             </v>
      </c>
      <c r="F104">
        <v>1905031</v>
      </c>
      <c r="G104" t="s">
        <v>314</v>
      </c>
      <c r="H104" t="s">
        <v>317</v>
      </c>
      <c r="I104">
        <v>57</v>
      </c>
      <c r="J104" t="s">
        <v>250</v>
      </c>
      <c r="K104" t="s">
        <v>1220</v>
      </c>
      <c r="L104" t="s">
        <v>1192</v>
      </c>
      <c r="M104" t="s">
        <v>1201</v>
      </c>
      <c r="N104" s="3">
        <v>0.06</v>
      </c>
      <c r="O104" s="3">
        <v>7.0000000000000007E-2</v>
      </c>
      <c r="P104" s="3">
        <v>7.0000000000000007E-2</v>
      </c>
      <c r="Q104" s="3">
        <v>7.0000000000000007E-2</v>
      </c>
      <c r="R104">
        <v>416</v>
      </c>
      <c r="S104" t="s">
        <v>316</v>
      </c>
      <c r="T104" s="1">
        <v>35154477.700000003</v>
      </c>
      <c r="U104">
        <v>0</v>
      </c>
      <c r="V104">
        <v>0</v>
      </c>
      <c r="W104">
        <v>0</v>
      </c>
      <c r="X104">
        <v>0</v>
      </c>
      <c r="Y104">
        <v>0</v>
      </c>
      <c r="Z104" s="1">
        <v>35154477.700000003</v>
      </c>
      <c r="AA104" s="1">
        <v>35154477.700000003</v>
      </c>
      <c r="AB104">
        <v>0</v>
      </c>
      <c r="AC104">
        <v>0</v>
      </c>
      <c r="AD104">
        <v>0</v>
      </c>
      <c r="AE104">
        <v>0</v>
      </c>
      <c r="AF104" s="1">
        <f t="shared" si="5"/>
        <v>37615291.139000006</v>
      </c>
      <c r="AG104" s="1">
        <f t="shared" si="6"/>
        <v>40248361.518730007</v>
      </c>
      <c r="AH104" s="1">
        <f t="shared" si="7"/>
        <v>43065746.825041108</v>
      </c>
    </row>
    <row r="105" spans="1:34" x14ac:dyDescent="0.35">
      <c r="A105" s="8">
        <v>19</v>
      </c>
      <c r="B105" t="s">
        <v>243</v>
      </c>
      <c r="C105" s="9">
        <v>1906</v>
      </c>
      <c r="D105" t="s">
        <v>318</v>
      </c>
      <c r="E105" t="str">
        <f t="shared" si="4"/>
        <v xml:space="preserve">1906Aseguramiento y prestacion integral de servicios de salud                                                                                                 </v>
      </c>
      <c r="F105">
        <v>1906004</v>
      </c>
      <c r="G105" t="s">
        <v>319</v>
      </c>
      <c r="H105" t="s">
        <v>320</v>
      </c>
      <c r="I105">
        <v>328</v>
      </c>
      <c r="J105" t="s">
        <v>321</v>
      </c>
      <c r="K105" t="s">
        <v>1222</v>
      </c>
      <c r="L105" t="s">
        <v>1191</v>
      </c>
      <c r="M105" t="s">
        <v>1204</v>
      </c>
      <c r="N105" s="3">
        <v>0</v>
      </c>
      <c r="O105" s="3">
        <v>0</v>
      </c>
      <c r="P105" s="3">
        <v>0</v>
      </c>
      <c r="Q105" s="3">
        <v>0</v>
      </c>
      <c r="R105">
        <v>545</v>
      </c>
      <c r="S105" t="s">
        <v>322</v>
      </c>
      <c r="T105">
        <v>0</v>
      </c>
      <c r="U105">
        <v>1</v>
      </c>
      <c r="V105">
        <v>0</v>
      </c>
      <c r="W105">
        <v>0</v>
      </c>
      <c r="X105">
        <v>0</v>
      </c>
      <c r="Y105">
        <v>0</v>
      </c>
      <c r="Z105">
        <v>1</v>
      </c>
      <c r="AA105">
        <v>0</v>
      </c>
      <c r="AB105">
        <v>0</v>
      </c>
      <c r="AC105">
        <v>0</v>
      </c>
      <c r="AD105">
        <v>0</v>
      </c>
      <c r="AE105">
        <v>1</v>
      </c>
      <c r="AF105" s="1">
        <v>0</v>
      </c>
      <c r="AG105" s="1">
        <v>0</v>
      </c>
      <c r="AH105" s="1">
        <v>0</v>
      </c>
    </row>
    <row r="106" spans="1:34" x14ac:dyDescent="0.35">
      <c r="A106" s="8">
        <v>19</v>
      </c>
      <c r="B106" t="s">
        <v>243</v>
      </c>
      <c r="C106" s="9">
        <v>1906</v>
      </c>
      <c r="D106" t="s">
        <v>318</v>
      </c>
      <c r="E106" t="str">
        <f t="shared" si="4"/>
        <v xml:space="preserve">1906Aseguramiento y prestacion integral de servicios de salud                                                                                                 </v>
      </c>
      <c r="F106">
        <v>1906004</v>
      </c>
      <c r="G106" t="s">
        <v>319</v>
      </c>
      <c r="H106" t="s">
        <v>323</v>
      </c>
      <c r="I106">
        <v>331</v>
      </c>
      <c r="J106" t="s">
        <v>324</v>
      </c>
      <c r="K106" t="s">
        <v>1222</v>
      </c>
      <c r="L106" t="s">
        <v>1191</v>
      </c>
      <c r="M106" t="s">
        <v>1202</v>
      </c>
      <c r="N106" s="3">
        <v>0</v>
      </c>
      <c r="O106" s="3">
        <v>0</v>
      </c>
      <c r="P106" s="3">
        <v>0</v>
      </c>
      <c r="Q106" s="3">
        <v>0</v>
      </c>
      <c r="R106">
        <v>546</v>
      </c>
      <c r="S106" t="s">
        <v>322</v>
      </c>
      <c r="T106">
        <v>0</v>
      </c>
      <c r="U106">
        <v>0.5</v>
      </c>
      <c r="V106">
        <v>0</v>
      </c>
      <c r="W106">
        <v>0</v>
      </c>
      <c r="X106">
        <v>0</v>
      </c>
      <c r="Y106">
        <v>0</v>
      </c>
      <c r="Z106">
        <v>0.5</v>
      </c>
      <c r="AA106">
        <v>0</v>
      </c>
      <c r="AB106">
        <v>0</v>
      </c>
      <c r="AC106">
        <v>0</v>
      </c>
      <c r="AD106">
        <v>0</v>
      </c>
      <c r="AE106">
        <v>0.5</v>
      </c>
      <c r="AF106" s="1">
        <v>0</v>
      </c>
      <c r="AG106" s="1">
        <v>0</v>
      </c>
      <c r="AH106" s="1">
        <v>0</v>
      </c>
    </row>
    <row r="107" spans="1:34" x14ac:dyDescent="0.35">
      <c r="A107" s="8">
        <v>19</v>
      </c>
      <c r="B107" t="s">
        <v>243</v>
      </c>
      <c r="C107" s="9">
        <v>1906</v>
      </c>
      <c r="D107" t="s">
        <v>318</v>
      </c>
      <c r="E107" t="str">
        <f t="shared" si="4"/>
        <v xml:space="preserve">1906Aseguramiento y prestacion integral de servicios de salud                                                                                                 </v>
      </c>
      <c r="F107">
        <v>1906004</v>
      </c>
      <c r="G107" t="s">
        <v>319</v>
      </c>
      <c r="H107" t="s">
        <v>325</v>
      </c>
      <c r="I107">
        <v>65</v>
      </c>
      <c r="J107" t="s">
        <v>326</v>
      </c>
      <c r="K107" t="s">
        <v>1222</v>
      </c>
      <c r="L107" t="s">
        <v>1192</v>
      </c>
      <c r="M107" t="s">
        <v>1203</v>
      </c>
      <c r="N107" s="3">
        <v>0.06</v>
      </c>
      <c r="O107" s="3">
        <v>7.0000000000000007E-2</v>
      </c>
      <c r="P107" s="3">
        <v>7.0000000000000007E-2</v>
      </c>
      <c r="Q107" s="3">
        <v>7.0000000000000007E-2</v>
      </c>
      <c r="R107">
        <v>417</v>
      </c>
      <c r="S107" t="s">
        <v>327</v>
      </c>
      <c r="T107" s="1">
        <v>64693848545.529999</v>
      </c>
      <c r="U107" s="1">
        <v>4924368353.4700003</v>
      </c>
      <c r="V107">
        <v>0</v>
      </c>
      <c r="W107">
        <v>0</v>
      </c>
      <c r="X107">
        <v>0</v>
      </c>
      <c r="Y107">
        <v>0</v>
      </c>
      <c r="Z107" s="1">
        <v>69618216899</v>
      </c>
      <c r="AA107" s="1">
        <v>16920089629.75</v>
      </c>
      <c r="AB107" s="1">
        <v>16920089629.75</v>
      </c>
      <c r="AC107" s="1">
        <v>16920089629.75</v>
      </c>
      <c r="AD107" s="1">
        <v>16920089629.75</v>
      </c>
      <c r="AE107" s="1">
        <v>52698127269.25</v>
      </c>
      <c r="AF107" s="1">
        <f t="shared" si="5"/>
        <v>74491492081.930008</v>
      </c>
      <c r="AG107" s="1">
        <f t="shared" si="6"/>
        <v>79705896527.665115</v>
      </c>
      <c r="AH107" s="1">
        <f t="shared" si="7"/>
        <v>85285309284.601685</v>
      </c>
    </row>
    <row r="108" spans="1:34" x14ac:dyDescent="0.35">
      <c r="A108" s="8">
        <v>19</v>
      </c>
      <c r="B108" t="s">
        <v>243</v>
      </c>
      <c r="C108" s="9">
        <v>1906</v>
      </c>
      <c r="D108" t="s">
        <v>318</v>
      </c>
      <c r="E108" t="str">
        <f t="shared" si="4"/>
        <v xml:space="preserve">1906Aseguramiento y prestacion integral de servicios de salud                                                                                                 </v>
      </c>
      <c r="F108">
        <v>1906004</v>
      </c>
      <c r="G108" t="s">
        <v>319</v>
      </c>
      <c r="H108" t="s">
        <v>328</v>
      </c>
      <c r="I108">
        <v>66</v>
      </c>
      <c r="J108" t="s">
        <v>329</v>
      </c>
      <c r="K108" t="s">
        <v>1222</v>
      </c>
      <c r="L108" t="s">
        <v>1192</v>
      </c>
      <c r="M108" t="s">
        <v>1204</v>
      </c>
      <c r="N108" s="3">
        <v>0.06</v>
      </c>
      <c r="O108" s="3">
        <v>7.0000000000000007E-2</v>
      </c>
      <c r="P108" s="3">
        <v>7.0000000000000007E-2</v>
      </c>
      <c r="Q108" s="3">
        <v>7.0000000000000007E-2</v>
      </c>
      <c r="R108">
        <v>418</v>
      </c>
      <c r="S108" t="s">
        <v>327</v>
      </c>
      <c r="T108" s="1">
        <v>22324284376.82</v>
      </c>
      <c r="U108" s="1">
        <v>63336677.780000001</v>
      </c>
      <c r="V108">
        <v>0</v>
      </c>
      <c r="W108">
        <v>0</v>
      </c>
      <c r="X108">
        <v>0</v>
      </c>
      <c r="Y108">
        <v>0</v>
      </c>
      <c r="Z108" s="1">
        <v>22387621054.599998</v>
      </c>
      <c r="AA108" s="1">
        <v>2745153583.9299998</v>
      </c>
      <c r="AB108" s="1">
        <v>2745153583.9299998</v>
      </c>
      <c r="AC108" s="1">
        <v>2745153583.9299998</v>
      </c>
      <c r="AD108" s="1">
        <v>2745153583.9299998</v>
      </c>
      <c r="AE108" s="1">
        <v>19642467470.669998</v>
      </c>
      <c r="AF108" s="1">
        <f t="shared" si="5"/>
        <v>23954754528.422001</v>
      </c>
      <c r="AG108" s="1">
        <f t="shared" si="6"/>
        <v>25631587345.411541</v>
      </c>
      <c r="AH108" s="1">
        <f t="shared" si="7"/>
        <v>27425798459.590351</v>
      </c>
    </row>
    <row r="109" spans="1:34" x14ac:dyDescent="0.35">
      <c r="A109" s="8">
        <v>19</v>
      </c>
      <c r="B109" t="s">
        <v>243</v>
      </c>
      <c r="C109" s="9">
        <v>1906</v>
      </c>
      <c r="D109" t="s">
        <v>318</v>
      </c>
      <c r="E109" t="str">
        <f t="shared" si="4"/>
        <v xml:space="preserve">1906Aseguramiento y prestacion integral de servicios de salud                                                                                                 </v>
      </c>
      <c r="F109">
        <v>1906004</v>
      </c>
      <c r="G109" t="s">
        <v>319</v>
      </c>
      <c r="H109" t="s">
        <v>330</v>
      </c>
      <c r="I109">
        <v>69</v>
      </c>
      <c r="J109" t="s">
        <v>331</v>
      </c>
      <c r="K109" t="s">
        <v>1220</v>
      </c>
      <c r="L109" t="s">
        <v>1192</v>
      </c>
      <c r="M109" t="s">
        <v>1201</v>
      </c>
      <c r="N109" s="3">
        <v>0.06</v>
      </c>
      <c r="O109" s="3">
        <v>7.0000000000000007E-2</v>
      </c>
      <c r="P109" s="3">
        <v>7.0000000000000007E-2</v>
      </c>
      <c r="Q109" s="3">
        <v>7.0000000000000007E-2</v>
      </c>
      <c r="R109">
        <v>419</v>
      </c>
      <c r="S109" t="s">
        <v>322</v>
      </c>
      <c r="T109" s="1">
        <v>32944646167.25</v>
      </c>
      <c r="U109" s="1">
        <v>3640798621.75</v>
      </c>
      <c r="V109">
        <v>0</v>
      </c>
      <c r="W109">
        <v>0</v>
      </c>
      <c r="X109">
        <v>0</v>
      </c>
      <c r="Y109">
        <v>0</v>
      </c>
      <c r="Z109" s="1">
        <v>36585444789</v>
      </c>
      <c r="AA109" s="1">
        <v>10103187958.34</v>
      </c>
      <c r="AB109" s="1">
        <v>10103187958.34</v>
      </c>
      <c r="AC109" s="1">
        <v>10103187958.34</v>
      </c>
      <c r="AD109" s="1">
        <v>10103187958.34</v>
      </c>
      <c r="AE109" s="1">
        <v>26482256830.66</v>
      </c>
      <c r="AF109" s="1">
        <f t="shared" si="5"/>
        <v>39146425924.230003</v>
      </c>
      <c r="AG109" s="1">
        <f t="shared" si="6"/>
        <v>41886675738.926109</v>
      </c>
      <c r="AH109" s="1">
        <f t="shared" si="7"/>
        <v>44818743040.65094</v>
      </c>
    </row>
    <row r="110" spans="1:34" x14ac:dyDescent="0.35">
      <c r="A110" s="8">
        <v>19</v>
      </c>
      <c r="B110" t="s">
        <v>243</v>
      </c>
      <c r="C110" s="9">
        <v>1906</v>
      </c>
      <c r="D110" t="s">
        <v>318</v>
      </c>
      <c r="E110" t="str">
        <f t="shared" si="4"/>
        <v xml:space="preserve">1906Aseguramiento y prestacion integral de servicios de salud                                                                                                 </v>
      </c>
      <c r="F110">
        <v>1906004</v>
      </c>
      <c r="G110" t="s">
        <v>319</v>
      </c>
      <c r="H110" t="s">
        <v>332</v>
      </c>
      <c r="I110">
        <v>70</v>
      </c>
      <c r="J110" t="s">
        <v>333</v>
      </c>
      <c r="K110" t="s">
        <v>1222</v>
      </c>
      <c r="L110" t="s">
        <v>1192</v>
      </c>
      <c r="M110" t="s">
        <v>1202</v>
      </c>
      <c r="N110" s="3">
        <v>0.06</v>
      </c>
      <c r="O110" s="3">
        <v>7.0000000000000007E-2</v>
      </c>
      <c r="P110" s="3">
        <v>7.0000000000000007E-2</v>
      </c>
      <c r="Q110" s="3">
        <v>7.0000000000000007E-2</v>
      </c>
      <c r="R110">
        <v>420</v>
      </c>
      <c r="S110" t="s">
        <v>327</v>
      </c>
      <c r="T110" s="1">
        <v>1432858105.4400001</v>
      </c>
      <c r="U110" s="1">
        <v>177784446.56</v>
      </c>
      <c r="V110">
        <v>0</v>
      </c>
      <c r="W110">
        <v>0</v>
      </c>
      <c r="X110">
        <v>0</v>
      </c>
      <c r="Y110">
        <v>0</v>
      </c>
      <c r="Z110" s="1">
        <v>1610642552</v>
      </c>
      <c r="AA110" s="1">
        <v>533815697.99000001</v>
      </c>
      <c r="AB110" s="1">
        <v>533815697.99000001</v>
      </c>
      <c r="AC110" s="1">
        <v>533815697.99000001</v>
      </c>
      <c r="AD110" s="1">
        <v>533815697.99000001</v>
      </c>
      <c r="AE110" s="1">
        <v>1076826854.01</v>
      </c>
      <c r="AF110" s="1">
        <f t="shared" si="5"/>
        <v>1723387530.6400001</v>
      </c>
      <c r="AG110" s="1">
        <f t="shared" si="6"/>
        <v>1844024657.7848003</v>
      </c>
      <c r="AH110" s="1">
        <f t="shared" si="7"/>
        <v>1973106383.8297365</v>
      </c>
    </row>
    <row r="111" spans="1:34" x14ac:dyDescent="0.35">
      <c r="A111" s="8">
        <v>19</v>
      </c>
      <c r="B111" t="s">
        <v>243</v>
      </c>
      <c r="C111" s="9">
        <v>1906</v>
      </c>
      <c r="D111" t="s">
        <v>318</v>
      </c>
      <c r="E111" t="str">
        <f t="shared" si="4"/>
        <v xml:space="preserve">1906Aseguramiento y prestacion integral de servicios de salud                                                                                                 </v>
      </c>
      <c r="F111">
        <v>1906004</v>
      </c>
      <c r="G111" t="s">
        <v>319</v>
      </c>
      <c r="H111" t="s">
        <v>334</v>
      </c>
      <c r="I111">
        <v>71</v>
      </c>
      <c r="J111" t="s">
        <v>260</v>
      </c>
      <c r="K111" t="s">
        <v>1222</v>
      </c>
      <c r="L111" t="s">
        <v>1192</v>
      </c>
      <c r="M111" t="s">
        <v>1202</v>
      </c>
      <c r="N111" s="3">
        <v>0.06</v>
      </c>
      <c r="O111" s="3">
        <v>7.0000000000000007E-2</v>
      </c>
      <c r="P111" s="3">
        <v>7.0000000000000007E-2</v>
      </c>
      <c r="Q111" s="3">
        <v>7.0000000000000007E-2</v>
      </c>
      <c r="R111">
        <v>421</v>
      </c>
      <c r="S111" t="s">
        <v>322</v>
      </c>
      <c r="T111" s="1">
        <v>30802990.16</v>
      </c>
      <c r="U111">
        <v>0</v>
      </c>
      <c r="V111">
        <v>0</v>
      </c>
      <c r="W111">
        <v>0</v>
      </c>
      <c r="X111">
        <v>0</v>
      </c>
      <c r="Y111">
        <v>0</v>
      </c>
      <c r="Z111" s="1">
        <v>30802990.16</v>
      </c>
      <c r="AA111">
        <v>0</v>
      </c>
      <c r="AB111">
        <v>0</v>
      </c>
      <c r="AC111">
        <v>0</v>
      </c>
      <c r="AD111">
        <v>0</v>
      </c>
      <c r="AE111" s="1">
        <v>30802990.16</v>
      </c>
      <c r="AF111" s="1">
        <f t="shared" si="5"/>
        <v>32959199.4712</v>
      </c>
      <c r="AG111" s="1">
        <f t="shared" si="6"/>
        <v>35266343.434184</v>
      </c>
      <c r="AH111" s="1">
        <f t="shared" si="7"/>
        <v>37734987.474576883</v>
      </c>
    </row>
    <row r="112" spans="1:34" x14ac:dyDescent="0.35">
      <c r="A112" s="8">
        <v>19</v>
      </c>
      <c r="B112" t="s">
        <v>243</v>
      </c>
      <c r="C112" s="9">
        <v>1906</v>
      </c>
      <c r="D112" t="s">
        <v>318</v>
      </c>
      <c r="E112" t="str">
        <f t="shared" si="4"/>
        <v xml:space="preserve">1906Aseguramiento y prestacion integral de servicios de salud                                                                                                 </v>
      </c>
      <c r="F112">
        <v>1906004</v>
      </c>
      <c r="G112" t="s">
        <v>319</v>
      </c>
      <c r="H112" t="s">
        <v>335</v>
      </c>
      <c r="I112">
        <v>71</v>
      </c>
      <c r="J112" t="s">
        <v>260</v>
      </c>
      <c r="K112" t="s">
        <v>1222</v>
      </c>
      <c r="L112" t="s">
        <v>1192</v>
      </c>
      <c r="M112" t="s">
        <v>1202</v>
      </c>
      <c r="N112" s="3">
        <v>0.06</v>
      </c>
      <c r="O112" s="3">
        <v>7.0000000000000007E-2</v>
      </c>
      <c r="P112" s="3">
        <v>7.0000000000000007E-2</v>
      </c>
      <c r="Q112" s="3">
        <v>7.0000000000000007E-2</v>
      </c>
      <c r="R112">
        <v>422</v>
      </c>
      <c r="S112" t="s">
        <v>322</v>
      </c>
      <c r="T112" s="1">
        <v>3604848</v>
      </c>
      <c r="U112">
        <v>0</v>
      </c>
      <c r="V112">
        <v>0</v>
      </c>
      <c r="W112">
        <v>0</v>
      </c>
      <c r="X112">
        <v>0</v>
      </c>
      <c r="Y112">
        <v>0</v>
      </c>
      <c r="Z112" s="1">
        <v>3604848</v>
      </c>
      <c r="AA112">
        <v>0</v>
      </c>
      <c r="AB112">
        <v>0</v>
      </c>
      <c r="AC112">
        <v>0</v>
      </c>
      <c r="AD112">
        <v>0</v>
      </c>
      <c r="AE112" s="1">
        <v>3604848</v>
      </c>
      <c r="AF112" s="1">
        <f t="shared" si="5"/>
        <v>3857187.3600000003</v>
      </c>
      <c r="AG112" s="1">
        <f t="shared" si="6"/>
        <v>4127190.4752000007</v>
      </c>
      <c r="AH112" s="1">
        <f t="shared" si="7"/>
        <v>4416093.8084640009</v>
      </c>
    </row>
    <row r="113" spans="1:34" x14ac:dyDescent="0.35">
      <c r="A113" s="8">
        <v>19</v>
      </c>
      <c r="B113" t="s">
        <v>243</v>
      </c>
      <c r="C113" s="9">
        <v>1906</v>
      </c>
      <c r="D113" t="s">
        <v>318</v>
      </c>
      <c r="E113" t="str">
        <f t="shared" si="4"/>
        <v xml:space="preserve">1906Aseguramiento y prestacion integral de servicios de salud                                                                                                 </v>
      </c>
      <c r="F113">
        <v>1906004</v>
      </c>
      <c r="G113" t="s">
        <v>319</v>
      </c>
      <c r="H113" t="s">
        <v>336</v>
      </c>
      <c r="I113">
        <v>333</v>
      </c>
      <c r="J113" t="s">
        <v>337</v>
      </c>
      <c r="K113" t="s">
        <v>1222</v>
      </c>
      <c r="L113" t="s">
        <v>1191</v>
      </c>
      <c r="M113" t="s">
        <v>1205</v>
      </c>
      <c r="N113" s="3">
        <v>0</v>
      </c>
      <c r="O113" s="3">
        <v>0</v>
      </c>
      <c r="P113" s="3">
        <v>0</v>
      </c>
      <c r="Q113" s="3">
        <v>0</v>
      </c>
      <c r="R113">
        <v>547</v>
      </c>
      <c r="S113" t="s">
        <v>322</v>
      </c>
      <c r="T113">
        <v>0</v>
      </c>
      <c r="U113">
        <v>3.08</v>
      </c>
      <c r="V113">
        <v>0</v>
      </c>
      <c r="W113">
        <v>0</v>
      </c>
      <c r="X113">
        <v>0</v>
      </c>
      <c r="Y113">
        <v>0</v>
      </c>
      <c r="Z113">
        <v>3.08</v>
      </c>
      <c r="AA113">
        <v>0</v>
      </c>
      <c r="AB113">
        <v>0</v>
      </c>
      <c r="AC113">
        <v>0</v>
      </c>
      <c r="AD113">
        <v>0</v>
      </c>
      <c r="AE113">
        <v>3.08</v>
      </c>
      <c r="AF113" s="1">
        <v>0</v>
      </c>
      <c r="AG113" s="1">
        <v>0</v>
      </c>
      <c r="AH113" s="1">
        <v>0</v>
      </c>
    </row>
    <row r="114" spans="1:34" x14ac:dyDescent="0.35">
      <c r="A114" s="8">
        <v>19</v>
      </c>
      <c r="B114" t="s">
        <v>243</v>
      </c>
      <c r="C114" s="9">
        <v>1906</v>
      </c>
      <c r="D114" t="s">
        <v>318</v>
      </c>
      <c r="E114" t="str">
        <f t="shared" si="4"/>
        <v xml:space="preserve">1906Aseguramiento y prestacion integral de servicios de salud                                                                                                 </v>
      </c>
      <c r="F114">
        <v>1906004</v>
      </c>
      <c r="G114" t="s">
        <v>319</v>
      </c>
      <c r="H114" t="s">
        <v>338</v>
      </c>
      <c r="I114">
        <v>335</v>
      </c>
      <c r="J114" t="s">
        <v>339</v>
      </c>
      <c r="K114" t="s">
        <v>1220</v>
      </c>
      <c r="L114" t="s">
        <v>1191</v>
      </c>
      <c r="M114" t="s">
        <v>1201</v>
      </c>
      <c r="N114" s="3">
        <v>0</v>
      </c>
      <c r="O114" s="3">
        <v>0</v>
      </c>
      <c r="P114" s="3">
        <v>0</v>
      </c>
      <c r="Q114" s="3">
        <v>0</v>
      </c>
      <c r="R114">
        <v>548</v>
      </c>
      <c r="S114" t="s">
        <v>322</v>
      </c>
      <c r="T114">
        <v>0</v>
      </c>
      <c r="U114" s="1">
        <v>1612798.11</v>
      </c>
      <c r="V114">
        <v>0</v>
      </c>
      <c r="W114">
        <v>0</v>
      </c>
      <c r="X114">
        <v>0</v>
      </c>
      <c r="Y114">
        <v>0</v>
      </c>
      <c r="Z114" s="1">
        <v>1612798.11</v>
      </c>
      <c r="AA114">
        <v>0</v>
      </c>
      <c r="AB114">
        <v>0</v>
      </c>
      <c r="AC114">
        <v>0</v>
      </c>
      <c r="AD114">
        <v>0</v>
      </c>
      <c r="AE114" s="1">
        <v>1612798.11</v>
      </c>
      <c r="AF114" s="1">
        <v>0</v>
      </c>
      <c r="AG114" s="1">
        <v>0</v>
      </c>
      <c r="AH114" s="1">
        <v>0</v>
      </c>
    </row>
    <row r="115" spans="1:34" x14ac:dyDescent="0.35">
      <c r="A115" s="8">
        <v>19</v>
      </c>
      <c r="B115" t="s">
        <v>243</v>
      </c>
      <c r="C115" s="9">
        <v>1906</v>
      </c>
      <c r="D115" t="s">
        <v>318</v>
      </c>
      <c r="E115" t="str">
        <f t="shared" si="4"/>
        <v xml:space="preserve">1906Aseguramiento y prestacion integral de servicios de salud                                                                                                 </v>
      </c>
      <c r="F115">
        <v>1906004</v>
      </c>
      <c r="G115" t="s">
        <v>319</v>
      </c>
      <c r="H115" t="s">
        <v>340</v>
      </c>
      <c r="I115">
        <v>67</v>
      </c>
      <c r="J115" t="s">
        <v>341</v>
      </c>
      <c r="K115" t="s">
        <v>1222</v>
      </c>
      <c r="L115" t="s">
        <v>1192</v>
      </c>
      <c r="M115" t="s">
        <v>1205</v>
      </c>
      <c r="N115" s="3">
        <v>0.06</v>
      </c>
      <c r="O115" s="3">
        <v>7.0000000000000007E-2</v>
      </c>
      <c r="P115" s="3">
        <v>7.0000000000000007E-2</v>
      </c>
      <c r="Q115" s="3">
        <v>7.0000000000000007E-2</v>
      </c>
      <c r="R115">
        <v>423</v>
      </c>
      <c r="S115" t="s">
        <v>322</v>
      </c>
      <c r="T115" s="1">
        <v>421210896.68000001</v>
      </c>
      <c r="U115">
        <v>0</v>
      </c>
      <c r="V115">
        <v>0</v>
      </c>
      <c r="W115">
        <v>0</v>
      </c>
      <c r="X115">
        <v>0</v>
      </c>
      <c r="Y115">
        <v>0</v>
      </c>
      <c r="Z115" s="1">
        <v>421210896.68000001</v>
      </c>
      <c r="AA115">
        <v>0</v>
      </c>
      <c r="AB115">
        <v>0</v>
      </c>
      <c r="AC115">
        <v>0</v>
      </c>
      <c r="AD115">
        <v>0</v>
      </c>
      <c r="AE115" s="1">
        <v>421210896.68000001</v>
      </c>
      <c r="AF115" s="1">
        <f t="shared" si="5"/>
        <v>450695659.44760001</v>
      </c>
      <c r="AG115" s="1">
        <f t="shared" si="6"/>
        <v>482244355.60893202</v>
      </c>
      <c r="AH115" s="1">
        <f t="shared" si="7"/>
        <v>516001460.50155729</v>
      </c>
    </row>
    <row r="116" spans="1:34" x14ac:dyDescent="0.35">
      <c r="A116" s="8">
        <v>19</v>
      </c>
      <c r="B116" t="s">
        <v>243</v>
      </c>
      <c r="C116" s="9">
        <v>1906</v>
      </c>
      <c r="D116" t="s">
        <v>318</v>
      </c>
      <c r="E116" t="str">
        <f t="shared" si="4"/>
        <v xml:space="preserve">1906Aseguramiento y prestacion integral de servicios de salud                                                                                                 </v>
      </c>
      <c r="F116">
        <v>1906036</v>
      </c>
      <c r="G116" t="s">
        <v>342</v>
      </c>
      <c r="H116" t="s">
        <v>343</v>
      </c>
      <c r="I116">
        <v>342</v>
      </c>
      <c r="J116" t="s">
        <v>239</v>
      </c>
      <c r="K116" t="s">
        <v>1221</v>
      </c>
      <c r="L116" t="s">
        <v>1191</v>
      </c>
      <c r="M116" t="s">
        <v>1185</v>
      </c>
      <c r="N116" s="3">
        <v>0</v>
      </c>
      <c r="O116" s="3">
        <v>0</v>
      </c>
      <c r="P116" s="3">
        <v>0</v>
      </c>
      <c r="Q116" s="3">
        <v>0</v>
      </c>
      <c r="R116">
        <v>564</v>
      </c>
      <c r="S116" t="s">
        <v>344</v>
      </c>
      <c r="T116">
        <v>0</v>
      </c>
      <c r="U116" s="1">
        <v>257000000</v>
      </c>
      <c r="V116">
        <v>0</v>
      </c>
      <c r="W116">
        <v>0</v>
      </c>
      <c r="X116">
        <v>0</v>
      </c>
      <c r="Y116">
        <v>0</v>
      </c>
      <c r="Z116" s="1">
        <v>257000000</v>
      </c>
      <c r="AA116" s="1">
        <v>257000000</v>
      </c>
      <c r="AB116">
        <v>0</v>
      </c>
      <c r="AC116">
        <v>0</v>
      </c>
      <c r="AD116">
        <v>0</v>
      </c>
      <c r="AE116">
        <v>0</v>
      </c>
      <c r="AF116" s="1">
        <v>0</v>
      </c>
      <c r="AG116" s="1">
        <v>0</v>
      </c>
      <c r="AH116" s="1">
        <v>0</v>
      </c>
    </row>
    <row r="117" spans="1:34" x14ac:dyDescent="0.35">
      <c r="A117" s="8">
        <v>21</v>
      </c>
      <c r="B117" t="s">
        <v>345</v>
      </c>
      <c r="C117" s="9">
        <v>2102</v>
      </c>
      <c r="D117" t="s">
        <v>346</v>
      </c>
      <c r="E117" t="str">
        <f t="shared" si="4"/>
        <v xml:space="preserve">2102Consolidacion productiva del sector de energia electrica                                                                                                  </v>
      </c>
      <c r="F117">
        <v>2102011</v>
      </c>
      <c r="G117" t="s">
        <v>347</v>
      </c>
      <c r="H117" t="s">
        <v>348</v>
      </c>
      <c r="I117">
        <v>5</v>
      </c>
      <c r="J117" t="s">
        <v>349</v>
      </c>
      <c r="K117" t="s">
        <v>1222</v>
      </c>
      <c r="L117" t="s">
        <v>1192</v>
      </c>
      <c r="M117" t="s">
        <v>1189</v>
      </c>
      <c r="N117" s="3">
        <v>0.05</v>
      </c>
      <c r="O117" s="3">
        <v>0.05</v>
      </c>
      <c r="P117" s="3">
        <v>0.05</v>
      </c>
      <c r="Q117" s="3">
        <v>0.05</v>
      </c>
      <c r="R117">
        <v>330</v>
      </c>
      <c r="S117" t="s">
        <v>350</v>
      </c>
      <c r="T117" s="1">
        <v>7192772958.1800003</v>
      </c>
      <c r="U117">
        <v>0</v>
      </c>
      <c r="V117">
        <v>0</v>
      </c>
      <c r="W117">
        <v>0</v>
      </c>
      <c r="X117">
        <v>0</v>
      </c>
      <c r="Y117">
        <v>0</v>
      </c>
      <c r="Z117" s="1">
        <v>7192772958.1800003</v>
      </c>
      <c r="AA117" s="1">
        <v>7192772958.1800003</v>
      </c>
      <c r="AB117" s="1">
        <v>920003916</v>
      </c>
      <c r="AC117">
        <v>0</v>
      </c>
      <c r="AD117">
        <v>0</v>
      </c>
      <c r="AE117">
        <v>0</v>
      </c>
      <c r="AF117" s="1">
        <f t="shared" si="5"/>
        <v>7552411606.0890007</v>
      </c>
      <c r="AG117" s="1">
        <f t="shared" si="6"/>
        <v>7930032186.3934507</v>
      </c>
      <c r="AH117" s="1">
        <f t="shared" si="7"/>
        <v>8326533795.7131233</v>
      </c>
    </row>
    <row r="118" spans="1:34" x14ac:dyDescent="0.35">
      <c r="A118" s="8">
        <v>21</v>
      </c>
      <c r="B118" t="s">
        <v>345</v>
      </c>
      <c r="C118" s="9">
        <v>2102</v>
      </c>
      <c r="D118" t="s">
        <v>346</v>
      </c>
      <c r="E118" t="str">
        <f t="shared" si="4"/>
        <v xml:space="preserve">2102Consolidacion productiva del sector de energia electrica                                                                                                  </v>
      </c>
      <c r="F118">
        <v>2102011</v>
      </c>
      <c r="G118" t="s">
        <v>347</v>
      </c>
      <c r="H118" t="s">
        <v>351</v>
      </c>
      <c r="I118">
        <v>347</v>
      </c>
      <c r="J118" t="s">
        <v>352</v>
      </c>
      <c r="K118" t="s">
        <v>1221</v>
      </c>
      <c r="L118" t="s">
        <v>1191</v>
      </c>
      <c r="M118" t="s">
        <v>1189</v>
      </c>
      <c r="N118" s="3">
        <v>0</v>
      </c>
      <c r="O118" s="3">
        <v>0</v>
      </c>
      <c r="P118" s="3">
        <v>0</v>
      </c>
      <c r="Q118" s="3">
        <v>0</v>
      </c>
      <c r="R118">
        <v>504</v>
      </c>
      <c r="S118" t="s">
        <v>350</v>
      </c>
      <c r="T118">
        <v>0</v>
      </c>
      <c r="U118" s="1">
        <v>607766329.85000002</v>
      </c>
      <c r="V118">
        <v>0</v>
      </c>
      <c r="W118">
        <v>0</v>
      </c>
      <c r="X118">
        <v>0</v>
      </c>
      <c r="Y118">
        <v>0</v>
      </c>
      <c r="Z118" s="1">
        <v>607766329.85000002</v>
      </c>
      <c r="AA118">
        <v>0</v>
      </c>
      <c r="AB118">
        <v>0</v>
      </c>
      <c r="AC118">
        <v>0</v>
      </c>
      <c r="AD118">
        <v>0</v>
      </c>
      <c r="AE118" s="1">
        <v>607766329.85000002</v>
      </c>
      <c r="AF118" s="1">
        <v>0</v>
      </c>
      <c r="AG118" s="1">
        <v>0</v>
      </c>
      <c r="AH118" s="1">
        <v>0</v>
      </c>
    </row>
    <row r="119" spans="1:34" x14ac:dyDescent="0.35">
      <c r="A119" s="8">
        <v>21</v>
      </c>
      <c r="B119" t="s">
        <v>345</v>
      </c>
      <c r="C119" s="9">
        <v>2102</v>
      </c>
      <c r="D119" t="s">
        <v>346</v>
      </c>
      <c r="E119" t="str">
        <f t="shared" si="4"/>
        <v xml:space="preserve">2102Consolidacion productiva del sector de energia electrica                                                                                                  </v>
      </c>
      <c r="F119">
        <v>2102062</v>
      </c>
      <c r="G119" t="s">
        <v>353</v>
      </c>
      <c r="H119" t="s">
        <v>354</v>
      </c>
      <c r="I119">
        <v>1</v>
      </c>
      <c r="J119" t="s">
        <v>225</v>
      </c>
      <c r="K119" t="s">
        <v>1221</v>
      </c>
      <c r="L119" t="s">
        <v>1192</v>
      </c>
      <c r="M119" t="s">
        <v>1185</v>
      </c>
      <c r="N119" s="3">
        <v>0.05</v>
      </c>
      <c r="O119" s="3">
        <v>0.05</v>
      </c>
      <c r="P119" s="3">
        <v>0.05</v>
      </c>
      <c r="Q119" s="3">
        <v>0.05</v>
      </c>
      <c r="R119">
        <v>331</v>
      </c>
      <c r="S119" t="s">
        <v>355</v>
      </c>
      <c r="T119" s="1">
        <v>135100560</v>
      </c>
      <c r="U119">
        <v>0</v>
      </c>
      <c r="V119">
        <v>0</v>
      </c>
      <c r="W119">
        <v>0</v>
      </c>
      <c r="X119">
        <v>0</v>
      </c>
      <c r="Y119">
        <v>0</v>
      </c>
      <c r="Z119" s="1">
        <v>135100560</v>
      </c>
      <c r="AA119" s="1">
        <v>135100560</v>
      </c>
      <c r="AB119" s="1">
        <v>135100560</v>
      </c>
      <c r="AC119">
        <v>0</v>
      </c>
      <c r="AD119">
        <v>0</v>
      </c>
      <c r="AE119">
        <v>0</v>
      </c>
      <c r="AF119" s="1">
        <f t="shared" si="5"/>
        <v>141855588</v>
      </c>
      <c r="AG119" s="1">
        <f t="shared" si="6"/>
        <v>148948367.40000001</v>
      </c>
      <c r="AH119" s="1">
        <f t="shared" si="7"/>
        <v>156395785.77000001</v>
      </c>
    </row>
    <row r="120" spans="1:34" x14ac:dyDescent="0.35">
      <c r="A120" s="8">
        <v>22</v>
      </c>
      <c r="B120" t="s">
        <v>356</v>
      </c>
      <c r="C120" s="9">
        <v>2201</v>
      </c>
      <c r="D120" t="s">
        <v>357</v>
      </c>
      <c r="E120" t="str">
        <f t="shared" si="4"/>
        <v xml:space="preserve">2201Calidad, cobertura y fortalecimiento de la educacion inicial, prescolar, basica y media                                                                   </v>
      </c>
      <c r="F120">
        <v>2201003</v>
      </c>
      <c r="G120" t="s">
        <v>358</v>
      </c>
      <c r="H120" t="s">
        <v>359</v>
      </c>
      <c r="I120">
        <v>1</v>
      </c>
      <c r="J120" t="s">
        <v>225</v>
      </c>
      <c r="K120" t="s">
        <v>1221</v>
      </c>
      <c r="L120" t="s">
        <v>1192</v>
      </c>
      <c r="M120" t="s">
        <v>1185</v>
      </c>
      <c r="N120" s="3">
        <v>0.05</v>
      </c>
      <c r="O120" s="3">
        <v>0.05</v>
      </c>
      <c r="P120" s="3">
        <v>0.05</v>
      </c>
      <c r="Q120" s="3">
        <v>0.05</v>
      </c>
      <c r="R120">
        <v>615</v>
      </c>
      <c r="S120" t="s">
        <v>360</v>
      </c>
      <c r="T120">
        <v>0</v>
      </c>
      <c r="U120">
        <v>0</v>
      </c>
      <c r="V120">
        <v>0</v>
      </c>
      <c r="W120" s="1">
        <v>25000000</v>
      </c>
      <c r="X120">
        <v>0</v>
      </c>
      <c r="Y120">
        <v>0</v>
      </c>
      <c r="Z120" s="1">
        <v>25000000</v>
      </c>
      <c r="AA120">
        <v>0</v>
      </c>
      <c r="AB120">
        <v>0</v>
      </c>
      <c r="AC120">
        <v>0</v>
      </c>
      <c r="AD120">
        <v>0</v>
      </c>
      <c r="AE120" s="1">
        <v>25000000</v>
      </c>
      <c r="AF120" s="1">
        <f t="shared" si="5"/>
        <v>26250000</v>
      </c>
      <c r="AG120" s="1">
        <f t="shared" si="6"/>
        <v>27562500</v>
      </c>
      <c r="AH120" s="1">
        <f t="shared" si="7"/>
        <v>28940625</v>
      </c>
    </row>
    <row r="121" spans="1:34" x14ac:dyDescent="0.35">
      <c r="A121" s="8">
        <v>22</v>
      </c>
      <c r="B121" t="s">
        <v>356</v>
      </c>
      <c r="C121" s="9">
        <v>2201</v>
      </c>
      <c r="D121" t="s">
        <v>357</v>
      </c>
      <c r="E121" t="str">
        <f t="shared" si="4"/>
        <v xml:space="preserve">2201Calidad, cobertura y fortalecimiento de la educacion inicial, prescolar, basica y media                                                                   </v>
      </c>
      <c r="F121">
        <v>2201003</v>
      </c>
      <c r="G121" t="s">
        <v>358</v>
      </c>
      <c r="H121" t="s">
        <v>361</v>
      </c>
      <c r="I121">
        <v>100</v>
      </c>
      <c r="J121" t="s">
        <v>362</v>
      </c>
      <c r="K121" t="s">
        <v>1220</v>
      </c>
      <c r="L121" t="s">
        <v>1192</v>
      </c>
      <c r="M121" t="s">
        <v>1184</v>
      </c>
      <c r="N121" s="3">
        <v>0.06</v>
      </c>
      <c r="O121" s="3">
        <v>7.0000000000000007E-2</v>
      </c>
      <c r="P121" s="3">
        <v>7.0000000000000007E-2</v>
      </c>
      <c r="Q121" s="3">
        <v>7.0000000000000007E-2</v>
      </c>
      <c r="R121">
        <v>424</v>
      </c>
      <c r="S121" t="s">
        <v>363</v>
      </c>
      <c r="T121" s="1">
        <v>137352000</v>
      </c>
      <c r="U121">
        <v>0</v>
      </c>
      <c r="V121">
        <v>0</v>
      </c>
      <c r="W121">
        <v>0</v>
      </c>
      <c r="X121">
        <v>0</v>
      </c>
      <c r="Y121">
        <v>0</v>
      </c>
      <c r="Z121" s="1">
        <v>137352000</v>
      </c>
      <c r="AA121" s="1">
        <v>137352000</v>
      </c>
      <c r="AB121">
        <v>0</v>
      </c>
      <c r="AC121">
        <v>0</v>
      </c>
      <c r="AD121">
        <v>0</v>
      </c>
      <c r="AE121">
        <v>0</v>
      </c>
      <c r="AF121" s="1">
        <f t="shared" si="5"/>
        <v>146966640</v>
      </c>
      <c r="AG121" s="1">
        <f t="shared" si="6"/>
        <v>157254304.80000001</v>
      </c>
      <c r="AH121" s="1">
        <f t="shared" si="7"/>
        <v>168262106.13600004</v>
      </c>
    </row>
    <row r="122" spans="1:34" x14ac:dyDescent="0.35">
      <c r="A122" s="8">
        <v>22</v>
      </c>
      <c r="B122" t="s">
        <v>356</v>
      </c>
      <c r="C122" s="9">
        <v>2201</v>
      </c>
      <c r="D122" t="s">
        <v>357</v>
      </c>
      <c r="E122" t="str">
        <f t="shared" si="4"/>
        <v xml:space="preserve">2201Calidad, cobertura y fortalecimiento de la educacion inicial, prescolar, basica y media                                                                   </v>
      </c>
      <c r="F122">
        <v>2201006</v>
      </c>
      <c r="G122" t="s">
        <v>364</v>
      </c>
      <c r="H122" t="s">
        <v>365</v>
      </c>
      <c r="I122">
        <v>130</v>
      </c>
      <c r="J122" t="s">
        <v>366</v>
      </c>
      <c r="K122" t="s">
        <v>1220</v>
      </c>
      <c r="L122" t="s">
        <v>1192</v>
      </c>
      <c r="M122" t="s">
        <v>1184</v>
      </c>
      <c r="N122" s="3">
        <v>0.06</v>
      </c>
      <c r="O122" s="3">
        <v>7.0000000000000007E-2</v>
      </c>
      <c r="P122" s="3">
        <v>7.0000000000000007E-2</v>
      </c>
      <c r="Q122" s="3">
        <v>7.0000000000000007E-2</v>
      </c>
      <c r="R122">
        <v>425</v>
      </c>
      <c r="S122" t="s">
        <v>367</v>
      </c>
      <c r="T122" s="1">
        <v>11236000</v>
      </c>
      <c r="U122">
        <v>0</v>
      </c>
      <c r="V122">
        <v>0</v>
      </c>
      <c r="W122">
        <v>0</v>
      </c>
      <c r="X122">
        <v>0</v>
      </c>
      <c r="Y122">
        <v>0</v>
      </c>
      <c r="Z122" s="1">
        <v>11236000</v>
      </c>
      <c r="AA122">
        <v>0</v>
      </c>
      <c r="AB122">
        <v>0</v>
      </c>
      <c r="AC122">
        <v>0</v>
      </c>
      <c r="AD122">
        <v>0</v>
      </c>
      <c r="AE122" s="1">
        <v>11236000</v>
      </c>
      <c r="AF122" s="1">
        <f t="shared" si="5"/>
        <v>12022520</v>
      </c>
      <c r="AG122" s="1">
        <f t="shared" si="6"/>
        <v>12864096.4</v>
      </c>
      <c r="AH122" s="1">
        <f t="shared" si="7"/>
        <v>13764583.148000002</v>
      </c>
    </row>
    <row r="123" spans="1:34" x14ac:dyDescent="0.35">
      <c r="A123" s="8">
        <v>22</v>
      </c>
      <c r="B123" t="s">
        <v>356</v>
      </c>
      <c r="C123" s="9">
        <v>2201</v>
      </c>
      <c r="D123" t="s">
        <v>357</v>
      </c>
      <c r="E123" t="str">
        <f t="shared" si="4"/>
        <v xml:space="preserve">2201Calidad, cobertura y fortalecimiento de la educacion inicial, prescolar, basica y media                                                                   </v>
      </c>
      <c r="F123">
        <v>2201028</v>
      </c>
      <c r="G123" t="s">
        <v>368</v>
      </c>
      <c r="H123" t="s">
        <v>369</v>
      </c>
      <c r="I123">
        <v>112</v>
      </c>
      <c r="J123" t="s">
        <v>370</v>
      </c>
      <c r="K123" t="s">
        <v>1220</v>
      </c>
      <c r="L123" t="s">
        <v>1192</v>
      </c>
      <c r="M123" t="s">
        <v>1186</v>
      </c>
      <c r="N123" s="3">
        <v>0.06</v>
      </c>
      <c r="O123" s="3">
        <v>7.0000000000000007E-2</v>
      </c>
      <c r="P123" s="3">
        <v>7.0000000000000007E-2</v>
      </c>
      <c r="Q123" s="3">
        <v>7.0000000000000007E-2</v>
      </c>
      <c r="R123">
        <v>426</v>
      </c>
      <c r="S123" t="s">
        <v>371</v>
      </c>
      <c r="T123" s="1">
        <v>284675628.58999997</v>
      </c>
      <c r="U123">
        <v>0</v>
      </c>
      <c r="V123">
        <v>0</v>
      </c>
      <c r="W123">
        <v>0</v>
      </c>
      <c r="X123">
        <v>0</v>
      </c>
      <c r="Y123">
        <v>0</v>
      </c>
      <c r="Z123" s="1">
        <v>284675628.58999997</v>
      </c>
      <c r="AA123">
        <v>0</v>
      </c>
      <c r="AB123">
        <v>0</v>
      </c>
      <c r="AC123">
        <v>0</v>
      </c>
      <c r="AD123">
        <v>0</v>
      </c>
      <c r="AE123" s="1">
        <v>284675628.58999997</v>
      </c>
      <c r="AF123" s="1">
        <f t="shared" si="5"/>
        <v>304602922.59130001</v>
      </c>
      <c r="AG123" s="1">
        <f t="shared" si="6"/>
        <v>325925127.17269105</v>
      </c>
      <c r="AH123" s="1">
        <f t="shared" si="7"/>
        <v>348739886.07477945</v>
      </c>
    </row>
    <row r="124" spans="1:34" x14ac:dyDescent="0.35">
      <c r="A124" s="8">
        <v>22</v>
      </c>
      <c r="B124" t="s">
        <v>356</v>
      </c>
      <c r="C124" s="9">
        <v>2201</v>
      </c>
      <c r="D124" t="s">
        <v>357</v>
      </c>
      <c r="E124" t="str">
        <f t="shared" si="4"/>
        <v xml:space="preserve">2201Calidad, cobertura y fortalecimiento de la educacion inicial, prescolar, basica y media                                                                   </v>
      </c>
      <c r="F124">
        <v>2201028</v>
      </c>
      <c r="G124" t="s">
        <v>368</v>
      </c>
      <c r="H124" t="s">
        <v>372</v>
      </c>
      <c r="I124">
        <v>1</v>
      </c>
      <c r="J124" t="s">
        <v>225</v>
      </c>
      <c r="K124" t="s">
        <v>1221</v>
      </c>
      <c r="L124" t="s">
        <v>1192</v>
      </c>
      <c r="M124" t="s">
        <v>1185</v>
      </c>
      <c r="N124" s="3">
        <v>0.05</v>
      </c>
      <c r="O124" s="3">
        <v>0.05</v>
      </c>
      <c r="P124" s="3">
        <v>0.05</v>
      </c>
      <c r="Q124" s="3">
        <v>0.05</v>
      </c>
      <c r="R124">
        <v>427</v>
      </c>
      <c r="S124" t="s">
        <v>373</v>
      </c>
      <c r="T124" s="1">
        <v>1195403000</v>
      </c>
      <c r="U124">
        <v>0</v>
      </c>
      <c r="V124">
        <v>0</v>
      </c>
      <c r="W124">
        <v>0</v>
      </c>
      <c r="X124">
        <v>0</v>
      </c>
      <c r="Y124">
        <v>0</v>
      </c>
      <c r="Z124" s="1">
        <v>1195403000</v>
      </c>
      <c r="AA124" s="1">
        <v>500000000</v>
      </c>
      <c r="AB124" s="1">
        <v>500000000</v>
      </c>
      <c r="AC124" s="1">
        <v>500000000</v>
      </c>
      <c r="AD124" s="1">
        <v>500000000</v>
      </c>
      <c r="AE124" s="1">
        <v>695403000</v>
      </c>
      <c r="AF124" s="1">
        <f t="shared" si="5"/>
        <v>1255173150</v>
      </c>
      <c r="AG124" s="1">
        <f t="shared" si="6"/>
        <v>1317931807.5</v>
      </c>
      <c r="AH124" s="1">
        <f t="shared" si="7"/>
        <v>1383828397.875</v>
      </c>
    </row>
    <row r="125" spans="1:34" x14ac:dyDescent="0.35">
      <c r="A125" s="8">
        <v>22</v>
      </c>
      <c r="B125" t="s">
        <v>356</v>
      </c>
      <c r="C125" s="9">
        <v>2201</v>
      </c>
      <c r="D125" t="s">
        <v>357</v>
      </c>
      <c r="E125" t="str">
        <f t="shared" si="4"/>
        <v xml:space="preserve">2201Calidad, cobertura y fortalecimiento de la educacion inicial, prescolar, basica y media                                                                   </v>
      </c>
      <c r="F125">
        <v>2201028</v>
      </c>
      <c r="G125" t="s">
        <v>368</v>
      </c>
      <c r="H125" t="s">
        <v>374</v>
      </c>
      <c r="I125">
        <v>114</v>
      </c>
      <c r="J125" t="s">
        <v>375</v>
      </c>
      <c r="K125" t="s">
        <v>1222</v>
      </c>
      <c r="L125" t="s">
        <v>1192</v>
      </c>
      <c r="M125" t="s">
        <v>1187</v>
      </c>
      <c r="N125" s="3">
        <v>0.06</v>
      </c>
      <c r="O125" s="3">
        <v>7.0000000000000007E-2</v>
      </c>
      <c r="P125" s="3">
        <v>7.0000000000000007E-2</v>
      </c>
      <c r="Q125" s="3">
        <v>7.0000000000000007E-2</v>
      </c>
      <c r="R125">
        <v>428</v>
      </c>
      <c r="S125" t="s">
        <v>376</v>
      </c>
      <c r="T125" s="1">
        <v>3659332030.5300002</v>
      </c>
      <c r="U125" s="1">
        <v>183502969.47</v>
      </c>
      <c r="V125">
        <v>0</v>
      </c>
      <c r="W125">
        <v>0</v>
      </c>
      <c r="X125">
        <v>0</v>
      </c>
      <c r="Y125">
        <v>0</v>
      </c>
      <c r="Z125" s="1">
        <v>3842835000</v>
      </c>
      <c r="AA125" s="1">
        <v>2949724590</v>
      </c>
      <c r="AB125" s="1">
        <v>2949724590</v>
      </c>
      <c r="AC125" s="1">
        <v>1066067965.89</v>
      </c>
      <c r="AD125" s="1">
        <v>1066067965.89</v>
      </c>
      <c r="AE125" s="1">
        <v>893110410</v>
      </c>
      <c r="AF125" s="1">
        <f t="shared" si="5"/>
        <v>4111833450.0000005</v>
      </c>
      <c r="AG125" s="1">
        <f t="shared" si="6"/>
        <v>4399661791.500001</v>
      </c>
      <c r="AH125" s="1">
        <f t="shared" si="7"/>
        <v>4707638116.9050016</v>
      </c>
    </row>
    <row r="126" spans="1:34" x14ac:dyDescent="0.35">
      <c r="A126" s="8">
        <v>22</v>
      </c>
      <c r="B126" t="s">
        <v>356</v>
      </c>
      <c r="C126" s="9">
        <v>2201</v>
      </c>
      <c r="D126" t="s">
        <v>357</v>
      </c>
      <c r="E126" t="str">
        <f t="shared" si="4"/>
        <v xml:space="preserve">2201Calidad, cobertura y fortalecimiento de la educacion inicial, prescolar, basica y media                                                                   </v>
      </c>
      <c r="F126">
        <v>2201028</v>
      </c>
      <c r="G126" t="s">
        <v>368</v>
      </c>
      <c r="H126" t="s">
        <v>377</v>
      </c>
      <c r="I126">
        <v>315</v>
      </c>
      <c r="J126" t="s">
        <v>378</v>
      </c>
      <c r="K126" t="s">
        <v>1220</v>
      </c>
      <c r="L126" t="s">
        <v>1191</v>
      </c>
      <c r="M126" t="s">
        <v>1186</v>
      </c>
      <c r="N126" s="3">
        <v>0</v>
      </c>
      <c r="O126" s="3">
        <v>0</v>
      </c>
      <c r="P126" s="3">
        <v>0</v>
      </c>
      <c r="Q126" s="3">
        <v>0</v>
      </c>
      <c r="R126">
        <v>497</v>
      </c>
      <c r="S126" t="s">
        <v>373</v>
      </c>
      <c r="T126">
        <v>0</v>
      </c>
      <c r="U126" s="1">
        <v>1573744.2</v>
      </c>
      <c r="V126">
        <v>0</v>
      </c>
      <c r="W126">
        <v>0</v>
      </c>
      <c r="X126">
        <v>0</v>
      </c>
      <c r="Y126">
        <v>0</v>
      </c>
      <c r="Z126" s="1">
        <v>1573744.2</v>
      </c>
      <c r="AA126">
        <v>0</v>
      </c>
      <c r="AB126">
        <v>0</v>
      </c>
      <c r="AC126">
        <v>0</v>
      </c>
      <c r="AD126">
        <v>0</v>
      </c>
      <c r="AE126" s="1">
        <v>1573744.2</v>
      </c>
      <c r="AF126" s="1">
        <v>0</v>
      </c>
      <c r="AG126" s="1">
        <v>0</v>
      </c>
      <c r="AH126" s="1">
        <v>0</v>
      </c>
    </row>
    <row r="127" spans="1:34" x14ac:dyDescent="0.35">
      <c r="A127" s="8">
        <v>22</v>
      </c>
      <c r="B127" t="s">
        <v>356</v>
      </c>
      <c r="C127" s="9">
        <v>2201</v>
      </c>
      <c r="D127" t="s">
        <v>357</v>
      </c>
      <c r="E127" t="str">
        <f t="shared" si="4"/>
        <v xml:space="preserve">2201Calidad, cobertura y fortalecimiento de la educacion inicial, prescolar, basica y media                                                                   </v>
      </c>
      <c r="F127">
        <v>2201028</v>
      </c>
      <c r="G127" t="s">
        <v>368</v>
      </c>
      <c r="H127" t="s">
        <v>379</v>
      </c>
      <c r="I127">
        <v>314</v>
      </c>
      <c r="J127" t="s">
        <v>380</v>
      </c>
      <c r="K127" t="s">
        <v>1222</v>
      </c>
      <c r="L127" t="s">
        <v>1191</v>
      </c>
      <c r="M127" t="s">
        <v>1187</v>
      </c>
      <c r="N127" s="3">
        <v>0</v>
      </c>
      <c r="O127" s="3">
        <v>0</v>
      </c>
      <c r="P127" s="3">
        <v>0</v>
      </c>
      <c r="Q127" s="3">
        <v>0</v>
      </c>
      <c r="R127">
        <v>498</v>
      </c>
      <c r="S127" t="s">
        <v>373</v>
      </c>
      <c r="T127">
        <v>0</v>
      </c>
      <c r="U127" s="1">
        <v>52685600.100000001</v>
      </c>
      <c r="V127">
        <v>0</v>
      </c>
      <c r="W127">
        <v>0</v>
      </c>
      <c r="X127">
        <v>0</v>
      </c>
      <c r="Y127">
        <v>0</v>
      </c>
      <c r="Z127" s="1">
        <v>52685600.100000001</v>
      </c>
      <c r="AA127">
        <v>0</v>
      </c>
      <c r="AB127">
        <v>0</v>
      </c>
      <c r="AC127">
        <v>0</v>
      </c>
      <c r="AD127">
        <v>0</v>
      </c>
      <c r="AE127" s="1">
        <v>52685600.100000001</v>
      </c>
      <c r="AF127" s="1">
        <v>0</v>
      </c>
      <c r="AG127" s="1">
        <v>0</v>
      </c>
      <c r="AH127" s="1">
        <v>0</v>
      </c>
    </row>
    <row r="128" spans="1:34" x14ac:dyDescent="0.35">
      <c r="A128" s="8">
        <v>22</v>
      </c>
      <c r="B128" t="s">
        <v>356</v>
      </c>
      <c r="C128" s="9">
        <v>2201</v>
      </c>
      <c r="D128" t="s">
        <v>357</v>
      </c>
      <c r="E128" t="str">
        <f t="shared" si="4"/>
        <v xml:space="preserve">2201Calidad, cobertura y fortalecimiento de la educacion inicial, prescolar, basica y media                                                                   </v>
      </c>
      <c r="F128">
        <v>2201033</v>
      </c>
      <c r="G128" t="s">
        <v>381</v>
      </c>
      <c r="H128" t="s">
        <v>382</v>
      </c>
      <c r="I128">
        <v>130</v>
      </c>
      <c r="J128" t="s">
        <v>366</v>
      </c>
      <c r="K128" t="s">
        <v>1220</v>
      </c>
      <c r="L128" t="s">
        <v>1192</v>
      </c>
      <c r="M128" t="s">
        <v>1184</v>
      </c>
      <c r="N128" s="3">
        <v>0.06</v>
      </c>
      <c r="O128" s="3">
        <v>7.0000000000000007E-2</v>
      </c>
      <c r="P128" s="3">
        <v>7.0000000000000007E-2</v>
      </c>
      <c r="Q128" s="3">
        <v>7.0000000000000007E-2</v>
      </c>
      <c r="R128">
        <v>429</v>
      </c>
      <c r="S128" t="s">
        <v>383</v>
      </c>
      <c r="T128" s="1">
        <v>1467726048.4100001</v>
      </c>
      <c r="U128">
        <v>0</v>
      </c>
      <c r="V128">
        <v>0</v>
      </c>
      <c r="W128">
        <v>0</v>
      </c>
      <c r="X128">
        <v>0</v>
      </c>
      <c r="Y128">
        <v>0</v>
      </c>
      <c r="Z128" s="1">
        <v>1467726048.4100001</v>
      </c>
      <c r="AA128">
        <v>0</v>
      </c>
      <c r="AB128">
        <v>0</v>
      </c>
      <c r="AC128">
        <v>0</v>
      </c>
      <c r="AD128">
        <v>0</v>
      </c>
      <c r="AE128" s="1">
        <v>1467726048.4100001</v>
      </c>
      <c r="AF128" s="1">
        <f t="shared" si="5"/>
        <v>1570466871.7987001</v>
      </c>
      <c r="AG128" s="1">
        <f t="shared" si="6"/>
        <v>1680399552.8246093</v>
      </c>
      <c r="AH128" s="1">
        <f t="shared" si="7"/>
        <v>1798027521.522332</v>
      </c>
    </row>
    <row r="129" spans="1:34" x14ac:dyDescent="0.35">
      <c r="A129" s="8">
        <v>22</v>
      </c>
      <c r="B129" t="s">
        <v>356</v>
      </c>
      <c r="C129" s="9">
        <v>2201</v>
      </c>
      <c r="D129" t="s">
        <v>357</v>
      </c>
      <c r="E129" t="str">
        <f t="shared" si="4"/>
        <v xml:space="preserve">2201Calidad, cobertura y fortalecimiento de la educacion inicial, prescolar, basica y media                                                                   </v>
      </c>
      <c r="F129">
        <v>2201033</v>
      </c>
      <c r="G129" t="s">
        <v>381</v>
      </c>
      <c r="H129" t="s">
        <v>384</v>
      </c>
      <c r="I129">
        <v>342</v>
      </c>
      <c r="J129" t="s">
        <v>239</v>
      </c>
      <c r="K129" t="s">
        <v>1221</v>
      </c>
      <c r="L129" t="s">
        <v>1191</v>
      </c>
      <c r="M129" t="s">
        <v>1185</v>
      </c>
      <c r="N129" s="3">
        <v>0</v>
      </c>
      <c r="O129" s="3">
        <v>0</v>
      </c>
      <c r="P129" s="3">
        <v>0</v>
      </c>
      <c r="Q129" s="3">
        <v>0</v>
      </c>
      <c r="R129">
        <v>567</v>
      </c>
      <c r="S129" t="s">
        <v>385</v>
      </c>
      <c r="T129">
        <v>0</v>
      </c>
      <c r="U129" s="1">
        <v>80000000</v>
      </c>
      <c r="V129">
        <v>0</v>
      </c>
      <c r="W129">
        <v>0</v>
      </c>
      <c r="X129">
        <v>0</v>
      </c>
      <c r="Y129">
        <v>0</v>
      </c>
      <c r="Z129" s="1">
        <v>80000000</v>
      </c>
      <c r="AA129" s="1">
        <v>80000000</v>
      </c>
      <c r="AB129" s="1">
        <v>80000000</v>
      </c>
      <c r="AC129" s="1">
        <v>67933000</v>
      </c>
      <c r="AD129" s="1">
        <v>67933000</v>
      </c>
      <c r="AE129">
        <v>0</v>
      </c>
      <c r="AF129" s="1">
        <v>0</v>
      </c>
      <c r="AG129" s="1">
        <v>0</v>
      </c>
      <c r="AH129" s="1">
        <v>0</v>
      </c>
    </row>
    <row r="130" spans="1:34" x14ac:dyDescent="0.35">
      <c r="A130" s="8">
        <v>22</v>
      </c>
      <c r="B130" t="s">
        <v>356</v>
      </c>
      <c r="C130" s="9">
        <v>2201</v>
      </c>
      <c r="D130" t="s">
        <v>357</v>
      </c>
      <c r="E130" t="str">
        <f t="shared" si="4"/>
        <v xml:space="preserve">2201Calidad, cobertura y fortalecimiento de la educacion inicial, prescolar, basica y media                                                                   </v>
      </c>
      <c r="F130">
        <v>2201033</v>
      </c>
      <c r="G130" t="s">
        <v>381</v>
      </c>
      <c r="H130" t="s">
        <v>386</v>
      </c>
      <c r="I130">
        <v>100</v>
      </c>
      <c r="J130" t="s">
        <v>362</v>
      </c>
      <c r="K130" t="s">
        <v>1220</v>
      </c>
      <c r="L130" t="s">
        <v>1192</v>
      </c>
      <c r="M130" t="s">
        <v>1184</v>
      </c>
      <c r="N130" s="3">
        <v>0.06</v>
      </c>
      <c r="O130" s="3">
        <v>7.0000000000000007E-2</v>
      </c>
      <c r="P130" s="3">
        <v>7.0000000000000007E-2</v>
      </c>
      <c r="Q130" s="3">
        <v>7.0000000000000007E-2</v>
      </c>
      <c r="R130">
        <v>430</v>
      </c>
      <c r="S130" t="s">
        <v>385</v>
      </c>
      <c r="T130" s="1">
        <v>320009512.80000001</v>
      </c>
      <c r="U130">
        <v>0</v>
      </c>
      <c r="V130">
        <v>0</v>
      </c>
      <c r="W130">
        <v>0</v>
      </c>
      <c r="X130">
        <v>0</v>
      </c>
      <c r="Y130">
        <v>0</v>
      </c>
      <c r="Z130" s="1">
        <v>320009512.80000001</v>
      </c>
      <c r="AA130" s="1">
        <v>259705439</v>
      </c>
      <c r="AB130" s="1">
        <v>259665000</v>
      </c>
      <c r="AC130">
        <v>0</v>
      </c>
      <c r="AD130">
        <v>0</v>
      </c>
      <c r="AE130" s="1">
        <v>60304073.799999997</v>
      </c>
      <c r="AF130" s="1">
        <f t="shared" si="5"/>
        <v>342410178.69600004</v>
      </c>
      <c r="AG130" s="1">
        <f t="shared" si="6"/>
        <v>366378891.20472008</v>
      </c>
      <c r="AH130" s="1">
        <f t="shared" si="7"/>
        <v>392025413.58905053</v>
      </c>
    </row>
    <row r="131" spans="1:34" x14ac:dyDescent="0.35">
      <c r="A131" s="8">
        <v>22</v>
      </c>
      <c r="B131" t="s">
        <v>356</v>
      </c>
      <c r="C131" s="9">
        <v>2201</v>
      </c>
      <c r="D131" t="s">
        <v>357</v>
      </c>
      <c r="E131" t="str">
        <f t="shared" ref="E131:E194" si="8">+CONCATENATE(C131, ,D131)</f>
        <v xml:space="preserve">2201Calidad, cobertura y fortalecimiento de la educacion inicial, prescolar, basica y media                                                                   </v>
      </c>
      <c r="F131">
        <v>2201044</v>
      </c>
      <c r="G131" t="s">
        <v>387</v>
      </c>
      <c r="H131" t="s">
        <v>392</v>
      </c>
      <c r="I131">
        <v>100</v>
      </c>
      <c r="J131" t="s">
        <v>362</v>
      </c>
      <c r="K131" t="s">
        <v>1220</v>
      </c>
      <c r="L131" t="s">
        <v>1192</v>
      </c>
      <c r="M131" t="s">
        <v>1184</v>
      </c>
      <c r="N131" s="3">
        <v>0.06</v>
      </c>
      <c r="O131" s="3">
        <v>7.0000000000000007E-2</v>
      </c>
      <c r="P131" s="3">
        <v>7.0000000000000007E-2</v>
      </c>
      <c r="Q131" s="3">
        <v>7.0000000000000007E-2</v>
      </c>
      <c r="R131">
        <v>318</v>
      </c>
      <c r="S131" t="s">
        <v>393</v>
      </c>
      <c r="T131" s="1">
        <v>76637945.280000001</v>
      </c>
      <c r="U131">
        <v>0</v>
      </c>
      <c r="V131">
        <v>0</v>
      </c>
      <c r="W131">
        <v>0</v>
      </c>
      <c r="X131">
        <v>0</v>
      </c>
      <c r="Y131">
        <v>0</v>
      </c>
      <c r="Z131" s="1">
        <v>76637945.280000001</v>
      </c>
      <c r="AA131">
        <v>0</v>
      </c>
      <c r="AB131">
        <v>0</v>
      </c>
      <c r="AC131">
        <v>0</v>
      </c>
      <c r="AD131">
        <v>0</v>
      </c>
      <c r="AE131" s="1">
        <v>76637945.280000001</v>
      </c>
      <c r="AF131" s="1">
        <f t="shared" ref="AF131:AF194" si="9">+$Z131*(1+$O131)</f>
        <v>82002601.449600011</v>
      </c>
      <c r="AG131" s="1">
        <f t="shared" ref="AG131:AG194" si="10">+$AF131*(1+$P131)</f>
        <v>87742783.551072016</v>
      </c>
      <c r="AH131" s="1">
        <f t="shared" ref="AH131:AH194" si="11">+$AG131*(1+$Q131)</f>
        <v>93884778.399647057</v>
      </c>
    </row>
    <row r="132" spans="1:34" x14ac:dyDescent="0.35">
      <c r="A132" s="8">
        <v>22</v>
      </c>
      <c r="B132" t="s">
        <v>356</v>
      </c>
      <c r="C132" s="9">
        <v>2201</v>
      </c>
      <c r="D132" t="s">
        <v>357</v>
      </c>
      <c r="E132" t="str">
        <f t="shared" si="8"/>
        <v xml:space="preserve">2201Calidad, cobertura y fortalecimiento de la educacion inicial, prescolar, basica y media                                                                   </v>
      </c>
      <c r="F132">
        <v>2201044</v>
      </c>
      <c r="G132" t="s">
        <v>387</v>
      </c>
      <c r="H132" t="s">
        <v>394</v>
      </c>
      <c r="I132">
        <v>100</v>
      </c>
      <c r="J132" t="s">
        <v>362</v>
      </c>
      <c r="K132" t="s">
        <v>1220</v>
      </c>
      <c r="L132" t="s">
        <v>1192</v>
      </c>
      <c r="M132" t="s">
        <v>1184</v>
      </c>
      <c r="N132" s="3">
        <v>0.06</v>
      </c>
      <c r="O132" s="3">
        <v>7.0000000000000007E-2</v>
      </c>
      <c r="P132" s="3">
        <v>7.0000000000000007E-2</v>
      </c>
      <c r="Q132" s="3">
        <v>7.0000000000000007E-2</v>
      </c>
      <c r="R132">
        <v>319</v>
      </c>
      <c r="S132" t="s">
        <v>395</v>
      </c>
      <c r="T132" s="1">
        <v>10120469.619999999</v>
      </c>
      <c r="U132">
        <v>0</v>
      </c>
      <c r="V132">
        <v>0</v>
      </c>
      <c r="W132">
        <v>0</v>
      </c>
      <c r="X132">
        <v>0</v>
      </c>
      <c r="Y132">
        <v>0</v>
      </c>
      <c r="Z132" s="1">
        <v>10120469.619999999</v>
      </c>
      <c r="AA132">
        <v>0</v>
      </c>
      <c r="AB132">
        <v>0</v>
      </c>
      <c r="AC132">
        <v>0</v>
      </c>
      <c r="AD132">
        <v>0</v>
      </c>
      <c r="AE132" s="1">
        <v>10120469.619999999</v>
      </c>
      <c r="AF132" s="1">
        <f t="shared" si="9"/>
        <v>10828902.4934</v>
      </c>
      <c r="AG132" s="1">
        <f t="shared" si="10"/>
        <v>11586925.667938001</v>
      </c>
      <c r="AH132" s="1">
        <f t="shared" si="11"/>
        <v>12398010.464693662</v>
      </c>
    </row>
    <row r="133" spans="1:34" x14ac:dyDescent="0.35">
      <c r="A133" s="8">
        <v>22</v>
      </c>
      <c r="B133" t="s">
        <v>356</v>
      </c>
      <c r="C133" s="9">
        <v>2201</v>
      </c>
      <c r="D133" t="s">
        <v>357</v>
      </c>
      <c r="E133" t="str">
        <f t="shared" si="8"/>
        <v xml:space="preserve">2201Calidad, cobertura y fortalecimiento de la educacion inicial, prescolar, basica y media                                                                   </v>
      </c>
      <c r="F133">
        <v>2201049</v>
      </c>
      <c r="G133" t="s">
        <v>396</v>
      </c>
      <c r="H133" t="s">
        <v>397</v>
      </c>
      <c r="I133">
        <v>130</v>
      </c>
      <c r="J133" t="s">
        <v>366</v>
      </c>
      <c r="K133" t="s">
        <v>1220</v>
      </c>
      <c r="L133" t="s">
        <v>1192</v>
      </c>
      <c r="M133" t="s">
        <v>1184</v>
      </c>
      <c r="N133" s="3">
        <v>0.06</v>
      </c>
      <c r="O133" s="3">
        <v>7.0000000000000007E-2</v>
      </c>
      <c r="P133" s="3">
        <v>7.0000000000000007E-2</v>
      </c>
      <c r="Q133" s="3">
        <v>7.0000000000000007E-2</v>
      </c>
      <c r="R133">
        <v>431</v>
      </c>
      <c r="S133" t="s">
        <v>398</v>
      </c>
      <c r="T133" s="1">
        <v>59550800</v>
      </c>
      <c r="U133">
        <v>0</v>
      </c>
      <c r="V133">
        <v>0</v>
      </c>
      <c r="W133">
        <v>0</v>
      </c>
      <c r="X133">
        <v>0</v>
      </c>
      <c r="Y133">
        <v>0</v>
      </c>
      <c r="Z133" s="1">
        <v>59550800</v>
      </c>
      <c r="AA133">
        <v>0</v>
      </c>
      <c r="AB133">
        <v>0</v>
      </c>
      <c r="AC133">
        <v>0</v>
      </c>
      <c r="AD133">
        <v>0</v>
      </c>
      <c r="AE133" s="1">
        <v>59550800</v>
      </c>
      <c r="AF133" s="1">
        <f t="shared" si="9"/>
        <v>63719356</v>
      </c>
      <c r="AG133" s="1">
        <f t="shared" si="10"/>
        <v>68179710.920000002</v>
      </c>
      <c r="AH133" s="1">
        <f t="shared" si="11"/>
        <v>72952290.684400007</v>
      </c>
    </row>
    <row r="134" spans="1:34" x14ac:dyDescent="0.35">
      <c r="A134" s="8">
        <v>22</v>
      </c>
      <c r="B134" t="s">
        <v>356</v>
      </c>
      <c r="C134" s="9">
        <v>2201</v>
      </c>
      <c r="D134" t="s">
        <v>357</v>
      </c>
      <c r="E134" t="str">
        <f t="shared" si="8"/>
        <v xml:space="preserve">2201Calidad, cobertura y fortalecimiento de la educacion inicial, prescolar, basica y media                                                                   </v>
      </c>
      <c r="F134">
        <v>2201049</v>
      </c>
      <c r="G134" t="s">
        <v>396</v>
      </c>
      <c r="H134" t="s">
        <v>399</v>
      </c>
      <c r="I134">
        <v>130</v>
      </c>
      <c r="J134" t="s">
        <v>366</v>
      </c>
      <c r="K134" t="s">
        <v>1220</v>
      </c>
      <c r="L134" t="s">
        <v>1192</v>
      </c>
      <c r="M134" t="s">
        <v>1184</v>
      </c>
      <c r="N134" s="3">
        <v>0.06</v>
      </c>
      <c r="O134" s="3">
        <v>7.0000000000000007E-2</v>
      </c>
      <c r="P134" s="3">
        <v>7.0000000000000007E-2</v>
      </c>
      <c r="Q134" s="3">
        <v>7.0000000000000007E-2</v>
      </c>
      <c r="R134">
        <v>432</v>
      </c>
      <c r="S134" t="s">
        <v>400</v>
      </c>
      <c r="T134" s="1">
        <v>22472000</v>
      </c>
      <c r="U134">
        <v>0</v>
      </c>
      <c r="V134">
        <v>0</v>
      </c>
      <c r="W134">
        <v>0</v>
      </c>
      <c r="X134">
        <v>0</v>
      </c>
      <c r="Y134">
        <v>0</v>
      </c>
      <c r="Z134" s="1">
        <v>22472000</v>
      </c>
      <c r="AA134">
        <v>0</v>
      </c>
      <c r="AB134">
        <v>0</v>
      </c>
      <c r="AC134">
        <v>0</v>
      </c>
      <c r="AD134">
        <v>0</v>
      </c>
      <c r="AE134" s="1">
        <v>22472000</v>
      </c>
      <c r="AF134" s="1">
        <f t="shared" si="9"/>
        <v>24045040</v>
      </c>
      <c r="AG134" s="1">
        <f t="shared" si="10"/>
        <v>25728192.800000001</v>
      </c>
      <c r="AH134" s="1">
        <f t="shared" si="11"/>
        <v>27529166.296000004</v>
      </c>
    </row>
    <row r="135" spans="1:34" x14ac:dyDescent="0.35">
      <c r="A135" s="8">
        <v>22</v>
      </c>
      <c r="B135" t="s">
        <v>356</v>
      </c>
      <c r="C135" s="9">
        <v>2201</v>
      </c>
      <c r="D135" t="s">
        <v>357</v>
      </c>
      <c r="E135" t="str">
        <f t="shared" si="8"/>
        <v xml:space="preserve">2201Calidad, cobertura y fortalecimiento de la educacion inicial, prescolar, basica y media                                                                   </v>
      </c>
      <c r="F135">
        <v>2201050</v>
      </c>
      <c r="G135" t="s">
        <v>401</v>
      </c>
      <c r="H135" t="s">
        <v>402</v>
      </c>
      <c r="I135">
        <v>100</v>
      </c>
      <c r="J135" t="s">
        <v>362</v>
      </c>
      <c r="K135" t="s">
        <v>1220</v>
      </c>
      <c r="L135" t="s">
        <v>1192</v>
      </c>
      <c r="M135" t="s">
        <v>1184</v>
      </c>
      <c r="N135" s="3">
        <v>0.06</v>
      </c>
      <c r="O135" s="3">
        <v>7.0000000000000007E-2</v>
      </c>
      <c r="P135" s="3">
        <v>7.0000000000000007E-2</v>
      </c>
      <c r="Q135" s="3">
        <v>7.0000000000000007E-2</v>
      </c>
      <c r="R135">
        <v>332</v>
      </c>
      <c r="S135" t="s">
        <v>403</v>
      </c>
      <c r="T135" s="1">
        <v>573796314</v>
      </c>
      <c r="U135">
        <v>0</v>
      </c>
      <c r="V135">
        <v>0</v>
      </c>
      <c r="W135">
        <v>0</v>
      </c>
      <c r="X135">
        <v>0</v>
      </c>
      <c r="Y135">
        <v>0</v>
      </c>
      <c r="Z135" s="1">
        <v>573796314</v>
      </c>
      <c r="AA135" s="1">
        <v>449131500</v>
      </c>
      <c r="AB135">
        <v>0</v>
      </c>
      <c r="AC135">
        <v>0</v>
      </c>
      <c r="AD135">
        <v>0</v>
      </c>
      <c r="AE135" s="1">
        <v>124664814</v>
      </c>
      <c r="AF135" s="1">
        <f t="shared" si="9"/>
        <v>613962055.98000002</v>
      </c>
      <c r="AG135" s="1">
        <f t="shared" si="10"/>
        <v>656939399.8986001</v>
      </c>
      <c r="AH135" s="1">
        <f t="shared" si="11"/>
        <v>702925157.89150214</v>
      </c>
    </row>
    <row r="136" spans="1:34" x14ac:dyDescent="0.35">
      <c r="A136" s="8">
        <v>22</v>
      </c>
      <c r="B136" t="s">
        <v>356</v>
      </c>
      <c r="C136" s="9">
        <v>2201</v>
      </c>
      <c r="D136" t="s">
        <v>357</v>
      </c>
      <c r="E136" t="str">
        <f t="shared" si="8"/>
        <v xml:space="preserve">2201Calidad, cobertura y fortalecimiento de la educacion inicial, prescolar, basica y media                                                                   </v>
      </c>
      <c r="F136">
        <v>2201052</v>
      </c>
      <c r="G136" t="s">
        <v>404</v>
      </c>
      <c r="H136" t="s">
        <v>405</v>
      </c>
      <c r="I136">
        <v>1</v>
      </c>
      <c r="J136" t="s">
        <v>225</v>
      </c>
      <c r="K136" t="s">
        <v>1221</v>
      </c>
      <c r="L136" t="s">
        <v>1192</v>
      </c>
      <c r="M136" t="s">
        <v>1185</v>
      </c>
      <c r="N136" s="3">
        <v>0.05</v>
      </c>
      <c r="O136" s="3">
        <v>0.05</v>
      </c>
      <c r="P136" s="3">
        <v>0.05</v>
      </c>
      <c r="Q136" s="3">
        <v>0.05</v>
      </c>
      <c r="R136">
        <v>321</v>
      </c>
      <c r="S136" t="s">
        <v>406</v>
      </c>
      <c r="T136" s="1">
        <v>3400000000</v>
      </c>
      <c r="U136">
        <v>0</v>
      </c>
      <c r="V136">
        <v>0</v>
      </c>
      <c r="W136">
        <v>0</v>
      </c>
      <c r="X136">
        <v>0</v>
      </c>
      <c r="Y136">
        <v>0</v>
      </c>
      <c r="Z136" s="1">
        <v>3400000000</v>
      </c>
      <c r="AA136">
        <v>0</v>
      </c>
      <c r="AB136">
        <v>0</v>
      </c>
      <c r="AC136">
        <v>0</v>
      </c>
      <c r="AD136">
        <v>0</v>
      </c>
      <c r="AE136" s="1">
        <v>3400000000</v>
      </c>
      <c r="AF136" s="1">
        <f t="shared" si="9"/>
        <v>3570000000</v>
      </c>
      <c r="AG136" s="1">
        <f t="shared" si="10"/>
        <v>3748500000</v>
      </c>
      <c r="AH136" s="1">
        <f t="shared" si="11"/>
        <v>3935925000</v>
      </c>
    </row>
    <row r="137" spans="1:34" x14ac:dyDescent="0.35">
      <c r="A137" s="8">
        <v>22</v>
      </c>
      <c r="B137" t="s">
        <v>356</v>
      </c>
      <c r="C137" s="9">
        <v>2201</v>
      </c>
      <c r="D137" t="s">
        <v>357</v>
      </c>
      <c r="E137" t="str">
        <f t="shared" si="8"/>
        <v xml:space="preserve">2201Calidad, cobertura y fortalecimiento de la educacion inicial, prescolar, basica y media                                                                   </v>
      </c>
      <c r="F137">
        <v>2201052</v>
      </c>
      <c r="G137" t="s">
        <v>404</v>
      </c>
      <c r="H137" t="s">
        <v>407</v>
      </c>
      <c r="I137">
        <v>130</v>
      </c>
      <c r="J137" t="s">
        <v>366</v>
      </c>
      <c r="K137" t="s">
        <v>1220</v>
      </c>
      <c r="L137" t="s">
        <v>1192</v>
      </c>
      <c r="M137" t="s">
        <v>1184</v>
      </c>
      <c r="N137" s="3">
        <v>0.06</v>
      </c>
      <c r="O137" s="3">
        <v>7.0000000000000007E-2</v>
      </c>
      <c r="P137" s="3">
        <v>7.0000000000000007E-2</v>
      </c>
      <c r="Q137" s="3">
        <v>7.0000000000000007E-2</v>
      </c>
      <c r="R137">
        <v>322</v>
      </c>
      <c r="S137" t="s">
        <v>406</v>
      </c>
      <c r="T137" s="1">
        <v>285435584.43000001</v>
      </c>
      <c r="U137">
        <v>0</v>
      </c>
      <c r="V137">
        <v>0</v>
      </c>
      <c r="W137">
        <v>0</v>
      </c>
      <c r="X137" s="1">
        <v>16856068.43</v>
      </c>
      <c r="Y137">
        <v>0</v>
      </c>
      <c r="Z137" s="1">
        <v>268579516</v>
      </c>
      <c r="AA137" s="1">
        <v>268579516</v>
      </c>
      <c r="AB137" s="1">
        <v>268579516</v>
      </c>
      <c r="AC137">
        <v>0</v>
      </c>
      <c r="AD137">
        <v>0</v>
      </c>
      <c r="AE137">
        <v>0</v>
      </c>
      <c r="AF137" s="1">
        <f t="shared" si="9"/>
        <v>287380082.12</v>
      </c>
      <c r="AG137" s="1">
        <f t="shared" si="10"/>
        <v>307496687.86840004</v>
      </c>
      <c r="AH137" s="1">
        <f t="shared" si="11"/>
        <v>329021456.01918805</v>
      </c>
    </row>
    <row r="138" spans="1:34" x14ac:dyDescent="0.35">
      <c r="A138" s="8">
        <v>22</v>
      </c>
      <c r="B138" t="s">
        <v>356</v>
      </c>
      <c r="C138" s="9">
        <v>2201</v>
      </c>
      <c r="D138" t="s">
        <v>357</v>
      </c>
      <c r="E138" t="str">
        <f t="shared" si="8"/>
        <v xml:space="preserve">2201Calidad, cobertura y fortalecimiento de la educacion inicial, prescolar, basica y media                                                                   </v>
      </c>
      <c r="F138">
        <v>2201060</v>
      </c>
      <c r="G138" t="s">
        <v>408</v>
      </c>
      <c r="H138" t="s">
        <v>409</v>
      </c>
      <c r="I138">
        <v>130</v>
      </c>
      <c r="J138" t="s">
        <v>366</v>
      </c>
      <c r="K138" t="s">
        <v>1220</v>
      </c>
      <c r="L138" t="s">
        <v>1192</v>
      </c>
      <c r="M138" t="s">
        <v>1184</v>
      </c>
      <c r="N138" s="3">
        <v>0.06</v>
      </c>
      <c r="O138" s="3">
        <v>7.0000000000000007E-2</v>
      </c>
      <c r="P138" s="3">
        <v>7.0000000000000007E-2</v>
      </c>
      <c r="Q138" s="3">
        <v>7.0000000000000007E-2</v>
      </c>
      <c r="R138">
        <v>433</v>
      </c>
      <c r="S138" t="s">
        <v>410</v>
      </c>
      <c r="T138" s="1">
        <v>16302529.25</v>
      </c>
      <c r="U138">
        <v>0</v>
      </c>
      <c r="V138">
        <v>0</v>
      </c>
      <c r="W138">
        <v>0</v>
      </c>
      <c r="X138">
        <v>0</v>
      </c>
      <c r="Y138">
        <v>0</v>
      </c>
      <c r="Z138" s="1">
        <v>16302529.25</v>
      </c>
      <c r="AA138">
        <v>0</v>
      </c>
      <c r="AB138">
        <v>0</v>
      </c>
      <c r="AC138">
        <v>0</v>
      </c>
      <c r="AD138">
        <v>0</v>
      </c>
      <c r="AE138" s="1">
        <v>16302529.25</v>
      </c>
      <c r="AF138" s="1">
        <f t="shared" si="9"/>
        <v>17443706.297499999</v>
      </c>
      <c r="AG138" s="1">
        <f t="shared" si="10"/>
        <v>18664765.738325</v>
      </c>
      <c r="AH138" s="1">
        <f t="shared" si="11"/>
        <v>19971299.340007752</v>
      </c>
    </row>
    <row r="139" spans="1:34" x14ac:dyDescent="0.35">
      <c r="A139" s="8">
        <v>22</v>
      </c>
      <c r="B139" t="s">
        <v>356</v>
      </c>
      <c r="C139" s="9">
        <v>2201</v>
      </c>
      <c r="D139" t="s">
        <v>357</v>
      </c>
      <c r="E139" t="str">
        <f t="shared" si="8"/>
        <v xml:space="preserve">2201Calidad, cobertura y fortalecimiento de la educacion inicial, prescolar, basica y media                                                                   </v>
      </c>
      <c r="F139">
        <v>2201062</v>
      </c>
      <c r="G139" t="s">
        <v>411</v>
      </c>
      <c r="H139" t="s">
        <v>412</v>
      </c>
      <c r="I139">
        <v>310</v>
      </c>
      <c r="J139" t="s">
        <v>413</v>
      </c>
      <c r="K139" t="s">
        <v>1222</v>
      </c>
      <c r="L139" t="s">
        <v>1191</v>
      </c>
      <c r="M139" t="s">
        <v>1189</v>
      </c>
      <c r="N139" s="3">
        <v>0</v>
      </c>
      <c r="O139" s="3">
        <v>0</v>
      </c>
      <c r="P139" s="3">
        <v>0</v>
      </c>
      <c r="Q139" s="3">
        <v>0</v>
      </c>
      <c r="R139">
        <v>502</v>
      </c>
      <c r="S139" t="s">
        <v>414</v>
      </c>
      <c r="T139">
        <v>0</v>
      </c>
      <c r="U139" s="1">
        <v>10938583.58</v>
      </c>
      <c r="V139">
        <v>0</v>
      </c>
      <c r="W139">
        <v>0</v>
      </c>
      <c r="X139">
        <v>0</v>
      </c>
      <c r="Y139">
        <v>0</v>
      </c>
      <c r="Z139" s="1">
        <v>10938583.58</v>
      </c>
      <c r="AA139">
        <v>0</v>
      </c>
      <c r="AB139">
        <v>0</v>
      </c>
      <c r="AC139">
        <v>0</v>
      </c>
      <c r="AD139">
        <v>0</v>
      </c>
      <c r="AE139" s="1">
        <v>10938583.58</v>
      </c>
      <c r="AF139" s="1">
        <v>0</v>
      </c>
      <c r="AG139" s="1">
        <v>0</v>
      </c>
      <c r="AH139" s="1">
        <v>0</v>
      </c>
    </row>
    <row r="140" spans="1:34" x14ac:dyDescent="0.35">
      <c r="A140" s="8">
        <v>22</v>
      </c>
      <c r="B140" t="s">
        <v>356</v>
      </c>
      <c r="C140" s="9">
        <v>2201</v>
      </c>
      <c r="D140" t="s">
        <v>357</v>
      </c>
      <c r="E140" t="str">
        <f t="shared" si="8"/>
        <v xml:space="preserve">2201Calidad, cobertura y fortalecimiento de la educacion inicial, prescolar, basica y media                                                                   </v>
      </c>
      <c r="F140">
        <v>2201062</v>
      </c>
      <c r="G140" t="s">
        <v>411</v>
      </c>
      <c r="H140" t="s">
        <v>415</v>
      </c>
      <c r="I140">
        <v>311</v>
      </c>
      <c r="J140" t="s">
        <v>416</v>
      </c>
      <c r="K140" t="s">
        <v>1222</v>
      </c>
      <c r="L140" t="s">
        <v>1191</v>
      </c>
      <c r="M140" t="s">
        <v>1189</v>
      </c>
      <c r="N140" s="3">
        <v>0</v>
      </c>
      <c r="O140" s="3">
        <v>0</v>
      </c>
      <c r="P140" s="3">
        <v>0</v>
      </c>
      <c r="Q140" s="3">
        <v>0</v>
      </c>
      <c r="R140">
        <v>503</v>
      </c>
      <c r="S140" t="s">
        <v>414</v>
      </c>
      <c r="T140">
        <v>0</v>
      </c>
      <c r="U140">
        <v>3.41</v>
      </c>
      <c r="V140">
        <v>0</v>
      </c>
      <c r="W140">
        <v>0</v>
      </c>
      <c r="X140">
        <v>0</v>
      </c>
      <c r="Y140">
        <v>0</v>
      </c>
      <c r="Z140">
        <v>3.41</v>
      </c>
      <c r="AA140">
        <v>0</v>
      </c>
      <c r="AB140">
        <v>0</v>
      </c>
      <c r="AC140">
        <v>0</v>
      </c>
      <c r="AD140">
        <v>0</v>
      </c>
      <c r="AE140">
        <v>3.41</v>
      </c>
      <c r="AF140" s="1">
        <v>0</v>
      </c>
      <c r="AG140" s="1">
        <v>0</v>
      </c>
      <c r="AH140" s="1">
        <v>0</v>
      </c>
    </row>
    <row r="141" spans="1:34" x14ac:dyDescent="0.35">
      <c r="A141" s="8">
        <v>22</v>
      </c>
      <c r="B141" t="s">
        <v>356</v>
      </c>
      <c r="C141" s="9">
        <v>2201</v>
      </c>
      <c r="D141" t="s">
        <v>357</v>
      </c>
      <c r="E141" t="str">
        <f t="shared" si="8"/>
        <v xml:space="preserve">2201Calidad, cobertura y fortalecimiento de la educacion inicial, prescolar, basica y media                                                                   </v>
      </c>
      <c r="F141">
        <v>2201068</v>
      </c>
      <c r="G141" t="s">
        <v>417</v>
      </c>
      <c r="H141" t="s">
        <v>418</v>
      </c>
      <c r="I141">
        <v>130</v>
      </c>
      <c r="J141" t="s">
        <v>366</v>
      </c>
      <c r="K141" t="s">
        <v>1220</v>
      </c>
      <c r="L141" t="s">
        <v>1192</v>
      </c>
      <c r="M141" t="s">
        <v>1184</v>
      </c>
      <c r="N141" s="3">
        <v>0.06</v>
      </c>
      <c r="O141" s="3">
        <v>7.0000000000000007E-2</v>
      </c>
      <c r="P141" s="3">
        <v>7.0000000000000007E-2</v>
      </c>
      <c r="Q141" s="3">
        <v>7.0000000000000007E-2</v>
      </c>
      <c r="R141">
        <v>434</v>
      </c>
      <c r="S141" t="s">
        <v>419</v>
      </c>
      <c r="T141" s="1">
        <v>22472000</v>
      </c>
      <c r="U141">
        <v>0</v>
      </c>
      <c r="V141">
        <v>0</v>
      </c>
      <c r="W141">
        <v>0</v>
      </c>
      <c r="X141">
        <v>0</v>
      </c>
      <c r="Y141">
        <v>0</v>
      </c>
      <c r="Z141" s="1">
        <v>22472000</v>
      </c>
      <c r="AA141">
        <v>0</v>
      </c>
      <c r="AB141">
        <v>0</v>
      </c>
      <c r="AC141">
        <v>0</v>
      </c>
      <c r="AD141">
        <v>0</v>
      </c>
      <c r="AE141" s="1">
        <v>22472000</v>
      </c>
      <c r="AF141" s="1">
        <f t="shared" si="9"/>
        <v>24045040</v>
      </c>
      <c r="AG141" s="1">
        <f t="shared" si="10"/>
        <v>25728192.800000001</v>
      </c>
      <c r="AH141" s="1">
        <f t="shared" si="11"/>
        <v>27529166.296000004</v>
      </c>
    </row>
    <row r="142" spans="1:34" x14ac:dyDescent="0.35">
      <c r="A142" s="8">
        <v>22</v>
      </c>
      <c r="B142" t="s">
        <v>356</v>
      </c>
      <c r="C142" s="9">
        <v>2201</v>
      </c>
      <c r="D142" t="s">
        <v>357</v>
      </c>
      <c r="E142" t="str">
        <f t="shared" si="8"/>
        <v xml:space="preserve">2201Calidad, cobertura y fortalecimiento de la educacion inicial, prescolar, basica y media                                                                   </v>
      </c>
      <c r="F142">
        <v>2201069</v>
      </c>
      <c r="G142" t="s">
        <v>420</v>
      </c>
      <c r="H142" t="s">
        <v>431</v>
      </c>
      <c r="I142">
        <v>130</v>
      </c>
      <c r="J142" t="s">
        <v>366</v>
      </c>
      <c r="K142" t="s">
        <v>1220</v>
      </c>
      <c r="L142" t="s">
        <v>1192</v>
      </c>
      <c r="M142" t="s">
        <v>1184</v>
      </c>
      <c r="N142" s="3">
        <v>0.06</v>
      </c>
      <c r="O142" s="3">
        <v>7.0000000000000007E-2</v>
      </c>
      <c r="P142" s="3">
        <v>7.0000000000000007E-2</v>
      </c>
      <c r="Q142" s="3">
        <v>7.0000000000000007E-2</v>
      </c>
      <c r="R142">
        <v>317</v>
      </c>
      <c r="S142" t="s">
        <v>432</v>
      </c>
      <c r="T142" s="1">
        <v>56180000</v>
      </c>
      <c r="U142">
        <v>0</v>
      </c>
      <c r="V142">
        <v>0</v>
      </c>
      <c r="W142">
        <v>0</v>
      </c>
      <c r="X142" s="1">
        <v>56180000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 s="1">
        <f t="shared" si="9"/>
        <v>0</v>
      </c>
      <c r="AG142" s="1">
        <f t="shared" si="10"/>
        <v>0</v>
      </c>
      <c r="AH142" s="1">
        <f t="shared" si="11"/>
        <v>0</v>
      </c>
    </row>
    <row r="143" spans="1:34" x14ac:dyDescent="0.35">
      <c r="A143" s="8">
        <v>22</v>
      </c>
      <c r="B143" t="s">
        <v>356</v>
      </c>
      <c r="C143" s="9">
        <v>2201</v>
      </c>
      <c r="D143" t="s">
        <v>357</v>
      </c>
      <c r="E143" t="str">
        <f t="shared" si="8"/>
        <v xml:space="preserve">2201Calidad, cobertura y fortalecimiento de la educacion inicial, prescolar, basica y media                                                                   </v>
      </c>
      <c r="F143">
        <v>2201071</v>
      </c>
      <c r="G143" t="s">
        <v>433</v>
      </c>
      <c r="H143" t="s">
        <v>434</v>
      </c>
      <c r="I143">
        <v>100</v>
      </c>
      <c r="J143" t="s">
        <v>362</v>
      </c>
      <c r="K143" t="s">
        <v>1220</v>
      </c>
      <c r="L143" t="s">
        <v>1192</v>
      </c>
      <c r="M143" t="s">
        <v>1184</v>
      </c>
      <c r="N143" s="3">
        <v>0.06</v>
      </c>
      <c r="O143" s="3">
        <v>7.0000000000000007E-2</v>
      </c>
      <c r="P143" s="3">
        <v>7.0000000000000007E-2</v>
      </c>
      <c r="Q143" s="3">
        <v>7.0000000000000007E-2</v>
      </c>
      <c r="R143">
        <v>162</v>
      </c>
      <c r="S143" t="s">
        <v>435</v>
      </c>
      <c r="T143" s="1">
        <v>33365250514.610001</v>
      </c>
      <c r="U143">
        <v>0</v>
      </c>
      <c r="V143">
        <v>0</v>
      </c>
      <c r="W143">
        <v>0</v>
      </c>
      <c r="X143">
        <v>0</v>
      </c>
      <c r="Y143">
        <v>0</v>
      </c>
      <c r="Z143" s="1">
        <v>33365250514.610001</v>
      </c>
      <c r="AA143" s="1">
        <v>7737601506</v>
      </c>
      <c r="AB143" s="1">
        <v>7737601506</v>
      </c>
      <c r="AC143" s="1">
        <v>7737601506</v>
      </c>
      <c r="AD143" s="1">
        <v>7737601506</v>
      </c>
      <c r="AE143" s="1">
        <v>25627649008.610001</v>
      </c>
      <c r="AF143" s="1">
        <f t="shared" si="9"/>
        <v>35700818050.632706</v>
      </c>
      <c r="AG143" s="1">
        <f t="shared" si="10"/>
        <v>38199875314.176994</v>
      </c>
      <c r="AH143" s="1">
        <f t="shared" si="11"/>
        <v>40873866586.169388</v>
      </c>
    </row>
    <row r="144" spans="1:34" x14ac:dyDescent="0.35">
      <c r="A144" s="8">
        <v>22</v>
      </c>
      <c r="B144" t="s">
        <v>356</v>
      </c>
      <c r="C144" s="9">
        <v>2201</v>
      </c>
      <c r="D144" t="s">
        <v>357</v>
      </c>
      <c r="E144" t="str">
        <f t="shared" si="8"/>
        <v xml:space="preserve">2201Calidad, cobertura y fortalecimiento de la educacion inicial, prescolar, basica y media                                                                   </v>
      </c>
      <c r="F144">
        <v>2201071</v>
      </c>
      <c r="G144" t="s">
        <v>433</v>
      </c>
      <c r="H144" t="s">
        <v>436</v>
      </c>
      <c r="I144">
        <v>140</v>
      </c>
      <c r="J144" t="s">
        <v>437</v>
      </c>
      <c r="K144" t="s">
        <v>1222</v>
      </c>
      <c r="L144" t="s">
        <v>1192</v>
      </c>
      <c r="M144" t="s">
        <v>1189</v>
      </c>
      <c r="N144" s="3">
        <v>0</v>
      </c>
      <c r="O144" s="3">
        <v>0</v>
      </c>
      <c r="P144" s="3">
        <v>0</v>
      </c>
      <c r="Q144" s="3">
        <v>0</v>
      </c>
      <c r="R144">
        <v>163</v>
      </c>
      <c r="S144" t="s">
        <v>438</v>
      </c>
      <c r="T144" s="1">
        <v>1000000</v>
      </c>
      <c r="U144">
        <v>0</v>
      </c>
      <c r="V144">
        <v>0</v>
      </c>
      <c r="W144">
        <v>0</v>
      </c>
      <c r="X144">
        <v>0</v>
      </c>
      <c r="Y144">
        <v>0</v>
      </c>
      <c r="Z144" s="1">
        <v>1000000</v>
      </c>
      <c r="AA144">
        <v>0</v>
      </c>
      <c r="AB144">
        <v>0</v>
      </c>
      <c r="AC144">
        <v>0</v>
      </c>
      <c r="AD144">
        <v>0</v>
      </c>
      <c r="AE144" s="1">
        <v>1000000</v>
      </c>
      <c r="AF144" s="1">
        <f t="shared" si="9"/>
        <v>1000000</v>
      </c>
      <c r="AG144" s="1">
        <f t="shared" si="10"/>
        <v>1000000</v>
      </c>
      <c r="AH144" s="1">
        <f t="shared" si="11"/>
        <v>1000000</v>
      </c>
    </row>
    <row r="145" spans="1:34" x14ac:dyDescent="0.35">
      <c r="A145" s="8">
        <v>22</v>
      </c>
      <c r="B145" t="s">
        <v>356</v>
      </c>
      <c r="C145" s="9">
        <v>2201</v>
      </c>
      <c r="D145" t="s">
        <v>357</v>
      </c>
      <c r="E145" t="str">
        <f t="shared" si="8"/>
        <v xml:space="preserve">2201Calidad, cobertura y fortalecimiento de la educacion inicial, prescolar, basica y media                                                                   </v>
      </c>
      <c r="F145">
        <v>2201071</v>
      </c>
      <c r="G145" t="s">
        <v>433</v>
      </c>
      <c r="H145" t="s">
        <v>439</v>
      </c>
      <c r="I145">
        <v>303</v>
      </c>
      <c r="J145" t="s">
        <v>440</v>
      </c>
      <c r="K145" t="s">
        <v>1220</v>
      </c>
      <c r="L145" t="s">
        <v>1191</v>
      </c>
      <c r="M145" t="s">
        <v>1184</v>
      </c>
      <c r="N145" s="3">
        <v>0</v>
      </c>
      <c r="O145" s="3">
        <v>0</v>
      </c>
      <c r="P145" s="3">
        <v>0</v>
      </c>
      <c r="Q145" s="3">
        <v>0</v>
      </c>
      <c r="R145">
        <v>494</v>
      </c>
      <c r="S145" t="s">
        <v>435</v>
      </c>
      <c r="T145">
        <v>0</v>
      </c>
      <c r="U145" s="1">
        <v>2711814.16</v>
      </c>
      <c r="V145">
        <v>0</v>
      </c>
      <c r="W145">
        <v>0</v>
      </c>
      <c r="X145">
        <v>0</v>
      </c>
      <c r="Y145">
        <v>0</v>
      </c>
      <c r="Z145" s="1">
        <v>2711814.16</v>
      </c>
      <c r="AA145">
        <v>0</v>
      </c>
      <c r="AB145">
        <v>0</v>
      </c>
      <c r="AC145">
        <v>0</v>
      </c>
      <c r="AD145">
        <v>0</v>
      </c>
      <c r="AE145" s="1">
        <v>2711814.16</v>
      </c>
      <c r="AF145" s="1">
        <v>0</v>
      </c>
      <c r="AG145" s="1">
        <v>0</v>
      </c>
      <c r="AH145" s="1">
        <v>0</v>
      </c>
    </row>
    <row r="146" spans="1:34" x14ac:dyDescent="0.35">
      <c r="A146" s="8">
        <v>22</v>
      </c>
      <c r="B146" t="s">
        <v>356</v>
      </c>
      <c r="C146" s="9">
        <v>2201</v>
      </c>
      <c r="D146" t="s">
        <v>357</v>
      </c>
      <c r="E146" t="str">
        <f t="shared" si="8"/>
        <v xml:space="preserve">2201Calidad, cobertura y fortalecimiento de la educacion inicial, prescolar, basica y media                                                                   </v>
      </c>
      <c r="F146">
        <v>2201071</v>
      </c>
      <c r="G146" t="s">
        <v>433</v>
      </c>
      <c r="H146" t="s">
        <v>441</v>
      </c>
      <c r="I146">
        <v>306</v>
      </c>
      <c r="J146" t="s">
        <v>442</v>
      </c>
      <c r="K146" t="s">
        <v>1220</v>
      </c>
      <c r="L146" t="s">
        <v>1191</v>
      </c>
      <c r="M146" t="s">
        <v>1184</v>
      </c>
      <c r="N146" s="3">
        <v>0</v>
      </c>
      <c r="O146" s="3">
        <v>0</v>
      </c>
      <c r="P146" s="3">
        <v>0</v>
      </c>
      <c r="Q146" s="3">
        <v>0</v>
      </c>
      <c r="R146">
        <v>495</v>
      </c>
      <c r="S146" t="s">
        <v>435</v>
      </c>
      <c r="T146">
        <v>0</v>
      </c>
      <c r="U146" s="1">
        <v>57448805</v>
      </c>
      <c r="V146">
        <v>0</v>
      </c>
      <c r="W146">
        <v>0</v>
      </c>
      <c r="X146">
        <v>0</v>
      </c>
      <c r="Y146">
        <v>0</v>
      </c>
      <c r="Z146" s="1">
        <v>57448805</v>
      </c>
      <c r="AA146">
        <v>0</v>
      </c>
      <c r="AB146">
        <v>0</v>
      </c>
      <c r="AC146">
        <v>0</v>
      </c>
      <c r="AD146">
        <v>0</v>
      </c>
      <c r="AE146" s="1">
        <v>57448805</v>
      </c>
      <c r="AF146" s="1">
        <v>0</v>
      </c>
      <c r="AG146" s="1">
        <v>0</v>
      </c>
      <c r="AH146" s="1">
        <v>0</v>
      </c>
    </row>
    <row r="147" spans="1:34" x14ac:dyDescent="0.35">
      <c r="A147" s="8">
        <v>22</v>
      </c>
      <c r="B147" t="s">
        <v>356</v>
      </c>
      <c r="C147" s="9">
        <v>2201</v>
      </c>
      <c r="D147" t="s">
        <v>357</v>
      </c>
      <c r="E147" t="str">
        <f t="shared" si="8"/>
        <v xml:space="preserve">2201Calidad, cobertura y fortalecimiento de la educacion inicial, prescolar, basica y media                                                                   </v>
      </c>
      <c r="F147">
        <v>2201071</v>
      </c>
      <c r="G147" t="s">
        <v>433</v>
      </c>
      <c r="H147" t="s">
        <v>443</v>
      </c>
      <c r="I147">
        <v>309</v>
      </c>
      <c r="J147" t="s">
        <v>444</v>
      </c>
      <c r="K147" t="s">
        <v>1220</v>
      </c>
      <c r="L147" t="s">
        <v>1191</v>
      </c>
      <c r="M147" t="s">
        <v>1184</v>
      </c>
      <c r="N147" s="3">
        <v>0</v>
      </c>
      <c r="O147" s="3">
        <v>0</v>
      </c>
      <c r="P147" s="3">
        <v>0</v>
      </c>
      <c r="Q147" s="3">
        <v>0</v>
      </c>
      <c r="R147">
        <v>501</v>
      </c>
      <c r="S147" t="s">
        <v>435</v>
      </c>
      <c r="T147">
        <v>0</v>
      </c>
      <c r="U147" s="1">
        <v>5279615</v>
      </c>
      <c r="V147">
        <v>0</v>
      </c>
      <c r="W147">
        <v>0</v>
      </c>
      <c r="X147">
        <v>0</v>
      </c>
      <c r="Y147">
        <v>0</v>
      </c>
      <c r="Z147" s="1">
        <v>5279615</v>
      </c>
      <c r="AA147">
        <v>0</v>
      </c>
      <c r="AB147">
        <v>0</v>
      </c>
      <c r="AC147">
        <v>0</v>
      </c>
      <c r="AD147">
        <v>0</v>
      </c>
      <c r="AE147" s="1">
        <v>5279615</v>
      </c>
      <c r="AF147" s="1">
        <v>0</v>
      </c>
      <c r="AG147" s="1">
        <v>0</v>
      </c>
      <c r="AH147" s="1">
        <v>0</v>
      </c>
    </row>
    <row r="148" spans="1:34" x14ac:dyDescent="0.35">
      <c r="A148" s="8">
        <v>22</v>
      </c>
      <c r="B148" t="s">
        <v>356</v>
      </c>
      <c r="C148" s="9">
        <v>2201</v>
      </c>
      <c r="D148" t="s">
        <v>357</v>
      </c>
      <c r="E148" t="str">
        <f t="shared" si="8"/>
        <v xml:space="preserve">2201Calidad, cobertura y fortalecimiento de la educacion inicial, prescolar, basica y media                                                                   </v>
      </c>
      <c r="F148">
        <v>2201071</v>
      </c>
      <c r="G148" t="s">
        <v>433</v>
      </c>
      <c r="H148" t="s">
        <v>445</v>
      </c>
      <c r="I148">
        <v>100</v>
      </c>
      <c r="J148" t="s">
        <v>362</v>
      </c>
      <c r="K148" t="s">
        <v>1220</v>
      </c>
      <c r="L148" t="s">
        <v>1192</v>
      </c>
      <c r="M148" t="s">
        <v>1184</v>
      </c>
      <c r="N148" s="3">
        <v>0.06</v>
      </c>
      <c r="O148" s="3">
        <v>7.0000000000000007E-2</v>
      </c>
      <c r="P148" s="3">
        <v>7.0000000000000007E-2</v>
      </c>
      <c r="Q148" s="3">
        <v>7.0000000000000007E-2</v>
      </c>
      <c r="R148">
        <v>164</v>
      </c>
      <c r="S148" t="s">
        <v>446</v>
      </c>
      <c r="T148" s="1">
        <v>3332362296.8600001</v>
      </c>
      <c r="U148">
        <v>0</v>
      </c>
      <c r="V148">
        <v>0</v>
      </c>
      <c r="W148">
        <v>0</v>
      </c>
      <c r="X148">
        <v>0</v>
      </c>
      <c r="Y148">
        <v>0</v>
      </c>
      <c r="Z148" s="1">
        <v>3332362296.8600001</v>
      </c>
      <c r="AA148" s="1">
        <v>745683307</v>
      </c>
      <c r="AB148" s="1">
        <v>745683307</v>
      </c>
      <c r="AC148" s="1">
        <v>745683307</v>
      </c>
      <c r="AD148" s="1">
        <v>745683307</v>
      </c>
      <c r="AE148" s="1">
        <v>2586678989.8600001</v>
      </c>
      <c r="AF148" s="1">
        <f t="shared" si="9"/>
        <v>3565627657.6402001</v>
      </c>
      <c r="AG148" s="1">
        <f t="shared" si="10"/>
        <v>3815221593.6750145</v>
      </c>
      <c r="AH148" s="1">
        <f t="shared" si="11"/>
        <v>4082287105.2322659</v>
      </c>
    </row>
    <row r="149" spans="1:34" x14ac:dyDescent="0.35">
      <c r="A149" s="8">
        <v>22</v>
      </c>
      <c r="B149" t="s">
        <v>356</v>
      </c>
      <c r="C149" s="9">
        <v>2201</v>
      </c>
      <c r="D149" t="s">
        <v>357</v>
      </c>
      <c r="E149" t="str">
        <f t="shared" si="8"/>
        <v xml:space="preserve">2201Calidad, cobertura y fortalecimiento de la educacion inicial, prescolar, basica y media                                                                   </v>
      </c>
      <c r="F149">
        <v>2201071</v>
      </c>
      <c r="G149" t="s">
        <v>433</v>
      </c>
      <c r="H149" t="s">
        <v>447</v>
      </c>
      <c r="I149">
        <v>100</v>
      </c>
      <c r="J149" t="s">
        <v>362</v>
      </c>
      <c r="K149" t="s">
        <v>1220</v>
      </c>
      <c r="L149" t="s">
        <v>1192</v>
      </c>
      <c r="M149" t="s">
        <v>1184</v>
      </c>
      <c r="N149" s="3">
        <v>0.06</v>
      </c>
      <c r="O149" s="3">
        <v>7.0000000000000007E-2</v>
      </c>
      <c r="P149" s="3">
        <v>7.0000000000000007E-2</v>
      </c>
      <c r="Q149" s="3">
        <v>7.0000000000000007E-2</v>
      </c>
      <c r="R149">
        <v>165</v>
      </c>
      <c r="S149" t="s">
        <v>448</v>
      </c>
      <c r="T149" s="1">
        <v>4111666528.5100002</v>
      </c>
      <c r="U149">
        <v>0</v>
      </c>
      <c r="V149">
        <v>0</v>
      </c>
      <c r="W149">
        <v>0</v>
      </c>
      <c r="X149">
        <v>0</v>
      </c>
      <c r="Y149">
        <v>0</v>
      </c>
      <c r="Z149" s="1">
        <v>4111666528.5100002</v>
      </c>
      <c r="AA149" s="1">
        <v>855992832</v>
      </c>
      <c r="AB149" s="1">
        <v>855992832</v>
      </c>
      <c r="AC149" s="1">
        <v>855992832</v>
      </c>
      <c r="AD149" s="1">
        <v>855992832</v>
      </c>
      <c r="AE149" s="1">
        <v>3255673696.5100002</v>
      </c>
      <c r="AF149" s="1">
        <f t="shared" si="9"/>
        <v>4399483185.5057001</v>
      </c>
      <c r="AG149" s="1">
        <f t="shared" si="10"/>
        <v>4707447008.4910994</v>
      </c>
      <c r="AH149" s="1">
        <f t="shared" si="11"/>
        <v>5036968299.0854769</v>
      </c>
    </row>
    <row r="150" spans="1:34" x14ac:dyDescent="0.35">
      <c r="A150" s="8">
        <v>22</v>
      </c>
      <c r="B150" t="s">
        <v>356</v>
      </c>
      <c r="C150" s="9">
        <v>2201</v>
      </c>
      <c r="D150" t="s">
        <v>357</v>
      </c>
      <c r="E150" t="str">
        <f t="shared" si="8"/>
        <v xml:space="preserve">2201Calidad, cobertura y fortalecimiento de la educacion inicial, prescolar, basica y media                                                                   </v>
      </c>
      <c r="F150">
        <v>2201071</v>
      </c>
      <c r="G150" t="s">
        <v>433</v>
      </c>
      <c r="H150" t="s">
        <v>449</v>
      </c>
      <c r="I150">
        <v>100</v>
      </c>
      <c r="J150" t="s">
        <v>362</v>
      </c>
      <c r="K150" t="s">
        <v>1220</v>
      </c>
      <c r="L150" t="s">
        <v>1192</v>
      </c>
      <c r="M150" t="s">
        <v>1184</v>
      </c>
      <c r="N150" s="3">
        <v>0.06</v>
      </c>
      <c r="O150" s="3">
        <v>7.0000000000000007E-2</v>
      </c>
      <c r="P150" s="3">
        <v>7.0000000000000007E-2</v>
      </c>
      <c r="Q150" s="3">
        <v>7.0000000000000007E-2</v>
      </c>
      <c r="R150">
        <v>166</v>
      </c>
      <c r="S150" t="s">
        <v>450</v>
      </c>
      <c r="T150" s="1">
        <v>527311682.63</v>
      </c>
      <c r="U150">
        <v>0</v>
      </c>
      <c r="V150">
        <v>0</v>
      </c>
      <c r="W150">
        <v>0</v>
      </c>
      <c r="X150">
        <v>0</v>
      </c>
      <c r="Y150">
        <v>0</v>
      </c>
      <c r="Z150" s="1">
        <v>527311682.63</v>
      </c>
      <c r="AA150" s="1">
        <v>121331261</v>
      </c>
      <c r="AB150" s="1">
        <v>121331261</v>
      </c>
      <c r="AC150" s="1">
        <v>121331261</v>
      </c>
      <c r="AD150" s="1">
        <v>121331261</v>
      </c>
      <c r="AE150" s="1">
        <v>405980421.63</v>
      </c>
      <c r="AF150" s="1">
        <f t="shared" si="9"/>
        <v>564223500.41410005</v>
      </c>
      <c r="AG150" s="1">
        <f t="shared" si="10"/>
        <v>603719145.4430871</v>
      </c>
      <c r="AH150" s="1">
        <f t="shared" si="11"/>
        <v>645979485.62410319</v>
      </c>
    </row>
    <row r="151" spans="1:34" x14ac:dyDescent="0.35">
      <c r="A151" s="8">
        <v>22</v>
      </c>
      <c r="B151" t="s">
        <v>356</v>
      </c>
      <c r="C151" s="9">
        <v>2201</v>
      </c>
      <c r="D151" t="s">
        <v>357</v>
      </c>
      <c r="E151" t="str">
        <f t="shared" si="8"/>
        <v xml:space="preserve">2201Calidad, cobertura y fortalecimiento de la educacion inicial, prescolar, basica y media                                                                   </v>
      </c>
      <c r="F151">
        <v>2201071</v>
      </c>
      <c r="G151" t="s">
        <v>433</v>
      </c>
      <c r="H151" t="s">
        <v>453</v>
      </c>
      <c r="I151">
        <v>100</v>
      </c>
      <c r="J151" t="s">
        <v>362</v>
      </c>
      <c r="K151" t="s">
        <v>1220</v>
      </c>
      <c r="L151" t="s">
        <v>1192</v>
      </c>
      <c r="M151" t="s">
        <v>1184</v>
      </c>
      <c r="N151" s="3">
        <v>0.06</v>
      </c>
      <c r="O151" s="3">
        <v>7.0000000000000007E-2</v>
      </c>
      <c r="P151" s="3">
        <v>7.0000000000000007E-2</v>
      </c>
      <c r="Q151" s="3">
        <v>7.0000000000000007E-2</v>
      </c>
      <c r="R151">
        <v>169</v>
      </c>
      <c r="S151" t="s">
        <v>454</v>
      </c>
      <c r="T151" s="1">
        <v>394428357.60000002</v>
      </c>
      <c r="U151">
        <v>0</v>
      </c>
      <c r="V151">
        <v>0</v>
      </c>
      <c r="W151">
        <v>0</v>
      </c>
      <c r="X151">
        <v>0</v>
      </c>
      <c r="Y151">
        <v>0</v>
      </c>
      <c r="Z151" s="1">
        <v>394428357.60000002</v>
      </c>
      <c r="AA151" s="1">
        <v>42265662</v>
      </c>
      <c r="AB151" s="1">
        <v>42265662</v>
      </c>
      <c r="AC151" s="1">
        <v>42265662</v>
      </c>
      <c r="AD151" s="1">
        <v>42265662</v>
      </c>
      <c r="AE151" s="1">
        <v>352162695.60000002</v>
      </c>
      <c r="AF151" s="1">
        <f t="shared" si="9"/>
        <v>422038342.63200003</v>
      </c>
      <c r="AG151" s="1">
        <f t="shared" si="10"/>
        <v>451581026.61624008</v>
      </c>
      <c r="AH151" s="1">
        <f t="shared" si="11"/>
        <v>483191698.47937691</v>
      </c>
    </row>
    <row r="152" spans="1:34" x14ac:dyDescent="0.35">
      <c r="A152" s="8">
        <v>22</v>
      </c>
      <c r="B152" t="s">
        <v>356</v>
      </c>
      <c r="C152" s="9">
        <v>2201</v>
      </c>
      <c r="D152" t="s">
        <v>357</v>
      </c>
      <c r="E152" t="str">
        <f t="shared" si="8"/>
        <v xml:space="preserve">2201Calidad, cobertura y fortalecimiento de la educacion inicial, prescolar, basica y media                                                                   </v>
      </c>
      <c r="F152">
        <v>2201071</v>
      </c>
      <c r="G152" t="s">
        <v>433</v>
      </c>
      <c r="H152" t="s">
        <v>455</v>
      </c>
      <c r="I152">
        <v>100</v>
      </c>
      <c r="J152" t="s">
        <v>362</v>
      </c>
      <c r="K152" t="s">
        <v>1220</v>
      </c>
      <c r="L152" t="s">
        <v>1192</v>
      </c>
      <c r="M152" t="s">
        <v>1184</v>
      </c>
      <c r="N152" s="3">
        <v>0.06</v>
      </c>
      <c r="O152" s="3">
        <v>7.0000000000000007E-2</v>
      </c>
      <c r="P152" s="3">
        <v>7.0000000000000007E-2</v>
      </c>
      <c r="Q152" s="3">
        <v>7.0000000000000007E-2</v>
      </c>
      <c r="R152">
        <v>170</v>
      </c>
      <c r="S152" t="s">
        <v>456</v>
      </c>
      <c r="T152" s="1">
        <v>936063822.23000002</v>
      </c>
      <c r="U152">
        <v>0</v>
      </c>
      <c r="V152">
        <v>0</v>
      </c>
      <c r="W152">
        <v>0</v>
      </c>
      <c r="X152">
        <v>0</v>
      </c>
      <c r="Y152">
        <v>0</v>
      </c>
      <c r="Z152" s="1">
        <v>936063822.23000002</v>
      </c>
      <c r="AA152" s="1">
        <v>120031091</v>
      </c>
      <c r="AB152" s="1">
        <v>120031091</v>
      </c>
      <c r="AC152" s="1">
        <v>120031091</v>
      </c>
      <c r="AD152" s="1">
        <v>120031091</v>
      </c>
      <c r="AE152" s="1">
        <v>816032731.23000002</v>
      </c>
      <c r="AF152" s="1">
        <f t="shared" si="9"/>
        <v>1001588289.7861</v>
      </c>
      <c r="AG152" s="1">
        <f t="shared" si="10"/>
        <v>1071699470.0711271</v>
      </c>
      <c r="AH152" s="1">
        <f t="shared" si="11"/>
        <v>1146718432.9761059</v>
      </c>
    </row>
    <row r="153" spans="1:34" x14ac:dyDescent="0.35">
      <c r="A153" s="8">
        <v>22</v>
      </c>
      <c r="B153" t="s">
        <v>356</v>
      </c>
      <c r="C153" s="9">
        <v>2201</v>
      </c>
      <c r="D153" t="s">
        <v>357</v>
      </c>
      <c r="E153" t="str">
        <f t="shared" si="8"/>
        <v xml:space="preserve">2201Calidad, cobertura y fortalecimiento de la educacion inicial, prescolar, basica y media                                                                   </v>
      </c>
      <c r="F153">
        <v>2201071</v>
      </c>
      <c r="G153" t="s">
        <v>433</v>
      </c>
      <c r="H153" t="s">
        <v>457</v>
      </c>
      <c r="I153">
        <v>100</v>
      </c>
      <c r="J153" t="s">
        <v>362</v>
      </c>
      <c r="K153" t="s">
        <v>1220</v>
      </c>
      <c r="L153" t="s">
        <v>1192</v>
      </c>
      <c r="M153" t="s">
        <v>1184</v>
      </c>
      <c r="N153" s="3">
        <v>0.06</v>
      </c>
      <c r="O153" s="3">
        <v>7.0000000000000007E-2</v>
      </c>
      <c r="P153" s="3">
        <v>7.0000000000000007E-2</v>
      </c>
      <c r="Q153" s="3">
        <v>7.0000000000000007E-2</v>
      </c>
      <c r="R153">
        <v>172</v>
      </c>
      <c r="S153" t="s">
        <v>458</v>
      </c>
      <c r="T153" s="1">
        <v>11422391.98</v>
      </c>
      <c r="U153">
        <v>0</v>
      </c>
      <c r="V153">
        <v>0</v>
      </c>
      <c r="W153">
        <v>0</v>
      </c>
      <c r="X153">
        <v>0</v>
      </c>
      <c r="Y153">
        <v>0</v>
      </c>
      <c r="Z153" s="1">
        <v>11422391.98</v>
      </c>
      <c r="AA153" s="1">
        <v>2348478</v>
      </c>
      <c r="AB153" s="1">
        <v>2348478</v>
      </c>
      <c r="AC153" s="1">
        <v>2348478</v>
      </c>
      <c r="AD153" s="1">
        <v>2348478</v>
      </c>
      <c r="AE153" s="1">
        <v>9073913.9800000004</v>
      </c>
      <c r="AF153" s="1">
        <f t="shared" si="9"/>
        <v>12221959.4186</v>
      </c>
      <c r="AG153" s="1">
        <f t="shared" si="10"/>
        <v>13077496.577902</v>
      </c>
      <c r="AH153" s="1">
        <f t="shared" si="11"/>
        <v>13992921.338355141</v>
      </c>
    </row>
    <row r="154" spans="1:34" x14ac:dyDescent="0.35">
      <c r="A154" s="8">
        <v>22</v>
      </c>
      <c r="B154" t="s">
        <v>356</v>
      </c>
      <c r="C154" s="9">
        <v>2201</v>
      </c>
      <c r="D154" t="s">
        <v>357</v>
      </c>
      <c r="E154" t="str">
        <f t="shared" si="8"/>
        <v xml:space="preserve">2201Calidad, cobertura y fortalecimiento de la educacion inicial, prescolar, basica y media                                                                   </v>
      </c>
      <c r="F154">
        <v>2201071</v>
      </c>
      <c r="G154" t="s">
        <v>433</v>
      </c>
      <c r="H154" t="s">
        <v>459</v>
      </c>
      <c r="I154">
        <v>100</v>
      </c>
      <c r="J154" t="s">
        <v>362</v>
      </c>
      <c r="K154" t="s">
        <v>1220</v>
      </c>
      <c r="L154" t="s">
        <v>1192</v>
      </c>
      <c r="M154" t="s">
        <v>1184</v>
      </c>
      <c r="N154" s="3">
        <v>0.06</v>
      </c>
      <c r="O154" s="3">
        <v>7.0000000000000007E-2</v>
      </c>
      <c r="P154" s="3">
        <v>7.0000000000000007E-2</v>
      </c>
      <c r="Q154" s="3">
        <v>7.0000000000000007E-2</v>
      </c>
      <c r="R154">
        <v>173</v>
      </c>
      <c r="S154" t="s">
        <v>460</v>
      </c>
      <c r="T154" s="1">
        <v>37701</v>
      </c>
      <c r="U154">
        <v>0</v>
      </c>
      <c r="V154">
        <v>0</v>
      </c>
      <c r="W154">
        <v>0</v>
      </c>
      <c r="X154">
        <v>0</v>
      </c>
      <c r="Y154">
        <v>0</v>
      </c>
      <c r="Z154" s="1">
        <v>37701</v>
      </c>
      <c r="AA154" s="1">
        <v>6063</v>
      </c>
      <c r="AB154" s="1">
        <v>6063</v>
      </c>
      <c r="AC154" s="1">
        <v>6063</v>
      </c>
      <c r="AD154" s="1">
        <v>6063</v>
      </c>
      <c r="AE154" s="1">
        <v>31638</v>
      </c>
      <c r="AF154" s="1">
        <f t="shared" si="9"/>
        <v>40340.07</v>
      </c>
      <c r="AG154" s="1">
        <f t="shared" si="10"/>
        <v>43163.874900000003</v>
      </c>
      <c r="AH154" s="1">
        <f t="shared" si="11"/>
        <v>46185.346143000002</v>
      </c>
    </row>
    <row r="155" spans="1:34" x14ac:dyDescent="0.35">
      <c r="A155" s="8">
        <v>22</v>
      </c>
      <c r="B155" t="s">
        <v>356</v>
      </c>
      <c r="C155" s="9">
        <v>2201</v>
      </c>
      <c r="D155" t="s">
        <v>357</v>
      </c>
      <c r="E155" t="str">
        <f t="shared" si="8"/>
        <v xml:space="preserve">2201Calidad, cobertura y fortalecimiento de la educacion inicial, prescolar, basica y media                                                                   </v>
      </c>
      <c r="F155">
        <v>2201071</v>
      </c>
      <c r="G155" t="s">
        <v>433</v>
      </c>
      <c r="H155" t="s">
        <v>461</v>
      </c>
      <c r="I155">
        <v>100</v>
      </c>
      <c r="J155" t="s">
        <v>362</v>
      </c>
      <c r="K155" t="s">
        <v>1220</v>
      </c>
      <c r="L155" t="s">
        <v>1192</v>
      </c>
      <c r="M155" t="s">
        <v>1184</v>
      </c>
      <c r="N155" s="3">
        <v>0.06</v>
      </c>
      <c r="O155" s="3">
        <v>7.0000000000000007E-2</v>
      </c>
      <c r="P155" s="3">
        <v>7.0000000000000007E-2</v>
      </c>
      <c r="Q155" s="3">
        <v>7.0000000000000007E-2</v>
      </c>
      <c r="R155">
        <v>174</v>
      </c>
      <c r="S155" t="s">
        <v>462</v>
      </c>
      <c r="T155" s="1">
        <v>73209202.450000003</v>
      </c>
      <c r="U155">
        <v>0</v>
      </c>
      <c r="V155">
        <v>0</v>
      </c>
      <c r="W155">
        <v>0</v>
      </c>
      <c r="X155">
        <v>0</v>
      </c>
      <c r="Y155">
        <v>0</v>
      </c>
      <c r="Z155" s="1">
        <v>73209202.450000003</v>
      </c>
      <c r="AA155" s="1">
        <v>20660492</v>
      </c>
      <c r="AB155" s="1">
        <v>20660492</v>
      </c>
      <c r="AC155" s="1">
        <v>20660492</v>
      </c>
      <c r="AD155" s="1">
        <v>20660492</v>
      </c>
      <c r="AE155" s="1">
        <v>52548710.450000003</v>
      </c>
      <c r="AF155" s="1">
        <f t="shared" si="9"/>
        <v>78333846.6215</v>
      </c>
      <c r="AG155" s="1">
        <f t="shared" si="10"/>
        <v>83817215.885005012</v>
      </c>
      <c r="AH155" s="1">
        <f t="shared" si="11"/>
        <v>89684420.996955365</v>
      </c>
    </row>
    <row r="156" spans="1:34" x14ac:dyDescent="0.35">
      <c r="A156" s="8">
        <v>22</v>
      </c>
      <c r="B156" t="s">
        <v>356</v>
      </c>
      <c r="C156" s="9">
        <v>2201</v>
      </c>
      <c r="D156" t="s">
        <v>357</v>
      </c>
      <c r="E156" t="str">
        <f t="shared" si="8"/>
        <v xml:space="preserve">2201Calidad, cobertura y fortalecimiento de la educacion inicial, prescolar, basica y media                                                                   </v>
      </c>
      <c r="F156">
        <v>2201071</v>
      </c>
      <c r="G156" t="s">
        <v>433</v>
      </c>
      <c r="H156" t="s">
        <v>463</v>
      </c>
      <c r="I156">
        <v>100</v>
      </c>
      <c r="J156" t="s">
        <v>362</v>
      </c>
      <c r="K156" t="s">
        <v>1220</v>
      </c>
      <c r="L156" t="s">
        <v>1192</v>
      </c>
      <c r="M156" t="s">
        <v>1184</v>
      </c>
      <c r="N156" s="3">
        <v>0.06</v>
      </c>
      <c r="O156" s="3">
        <v>7.0000000000000007E-2</v>
      </c>
      <c r="P156" s="3">
        <v>7.0000000000000007E-2</v>
      </c>
      <c r="Q156" s="3">
        <v>7.0000000000000007E-2</v>
      </c>
      <c r="R156">
        <v>176</v>
      </c>
      <c r="S156" t="s">
        <v>464</v>
      </c>
      <c r="T156" s="1">
        <v>18057152.02</v>
      </c>
      <c r="U156">
        <v>0</v>
      </c>
      <c r="V156">
        <v>0</v>
      </c>
      <c r="W156">
        <v>0</v>
      </c>
      <c r="X156">
        <v>0</v>
      </c>
      <c r="Y156">
        <v>0</v>
      </c>
      <c r="Z156" s="1">
        <v>18057152.02</v>
      </c>
      <c r="AA156" s="1">
        <v>4336200</v>
      </c>
      <c r="AB156" s="1">
        <v>4336200</v>
      </c>
      <c r="AC156" s="1">
        <v>4336200</v>
      </c>
      <c r="AD156" s="1">
        <v>4336200</v>
      </c>
      <c r="AE156" s="1">
        <v>13720952.02</v>
      </c>
      <c r="AF156" s="1">
        <f t="shared" si="9"/>
        <v>19321152.661400001</v>
      </c>
      <c r="AG156" s="1">
        <f t="shared" si="10"/>
        <v>20673633.347698003</v>
      </c>
      <c r="AH156" s="1">
        <f t="shared" si="11"/>
        <v>22120787.682036866</v>
      </c>
    </row>
    <row r="157" spans="1:34" x14ac:dyDescent="0.35">
      <c r="A157" s="8">
        <v>22</v>
      </c>
      <c r="B157" t="s">
        <v>356</v>
      </c>
      <c r="C157" s="9">
        <v>2201</v>
      </c>
      <c r="D157" t="s">
        <v>357</v>
      </c>
      <c r="E157" t="str">
        <f t="shared" si="8"/>
        <v xml:space="preserve">2201Calidad, cobertura y fortalecimiento de la educacion inicial, prescolar, basica y media                                                                   </v>
      </c>
      <c r="F157">
        <v>2201071</v>
      </c>
      <c r="G157" t="s">
        <v>433</v>
      </c>
      <c r="H157" t="s">
        <v>465</v>
      </c>
      <c r="I157">
        <v>100</v>
      </c>
      <c r="J157" t="s">
        <v>362</v>
      </c>
      <c r="K157" t="s">
        <v>1220</v>
      </c>
      <c r="L157" t="s">
        <v>1192</v>
      </c>
      <c r="M157" t="s">
        <v>1184</v>
      </c>
      <c r="N157" s="3">
        <v>0.06</v>
      </c>
      <c r="O157" s="3">
        <v>7.0000000000000007E-2</v>
      </c>
      <c r="P157" s="3">
        <v>7.0000000000000007E-2</v>
      </c>
      <c r="Q157" s="3">
        <v>7.0000000000000007E-2</v>
      </c>
      <c r="R157">
        <v>177</v>
      </c>
      <c r="S157" t="s">
        <v>466</v>
      </c>
      <c r="T157" s="1">
        <v>130085468.91</v>
      </c>
      <c r="U157">
        <v>0</v>
      </c>
      <c r="V157">
        <v>0</v>
      </c>
      <c r="W157">
        <v>0</v>
      </c>
      <c r="X157">
        <v>0</v>
      </c>
      <c r="Y157">
        <v>0</v>
      </c>
      <c r="Z157" s="1">
        <v>130085468.91</v>
      </c>
      <c r="AA157" s="1">
        <v>47946600</v>
      </c>
      <c r="AB157" s="1">
        <v>47946600</v>
      </c>
      <c r="AC157" s="1">
        <v>47946600</v>
      </c>
      <c r="AD157" s="1">
        <v>47946600</v>
      </c>
      <c r="AE157" s="1">
        <v>82138868.909999996</v>
      </c>
      <c r="AF157" s="1">
        <f t="shared" si="9"/>
        <v>139191451.73370001</v>
      </c>
      <c r="AG157" s="1">
        <f t="shared" si="10"/>
        <v>148934853.35505903</v>
      </c>
      <c r="AH157" s="1">
        <f t="shared" si="11"/>
        <v>159360293.08991316</v>
      </c>
    </row>
    <row r="158" spans="1:34" x14ac:dyDescent="0.35">
      <c r="A158" s="8">
        <v>22</v>
      </c>
      <c r="B158" t="s">
        <v>356</v>
      </c>
      <c r="C158" s="9">
        <v>2201</v>
      </c>
      <c r="D158" t="s">
        <v>357</v>
      </c>
      <c r="E158" t="str">
        <f t="shared" si="8"/>
        <v xml:space="preserve">2201Calidad, cobertura y fortalecimiento de la educacion inicial, prescolar, basica y media                                                                   </v>
      </c>
      <c r="F158">
        <v>2201071</v>
      </c>
      <c r="G158" t="s">
        <v>433</v>
      </c>
      <c r="H158" t="s">
        <v>467</v>
      </c>
      <c r="I158">
        <v>100</v>
      </c>
      <c r="J158" t="s">
        <v>362</v>
      </c>
      <c r="K158" t="s">
        <v>1220</v>
      </c>
      <c r="L158" t="s">
        <v>1192</v>
      </c>
      <c r="M158" t="s">
        <v>1184</v>
      </c>
      <c r="N158" s="3">
        <v>0.06</v>
      </c>
      <c r="O158" s="3">
        <v>7.0000000000000007E-2</v>
      </c>
      <c r="P158" s="3">
        <v>7.0000000000000007E-2</v>
      </c>
      <c r="Q158" s="3">
        <v>7.0000000000000007E-2</v>
      </c>
      <c r="R158">
        <v>180</v>
      </c>
      <c r="S158" t="s">
        <v>468</v>
      </c>
      <c r="T158" s="1">
        <v>1874308990.0599999</v>
      </c>
      <c r="U158">
        <v>0</v>
      </c>
      <c r="V158">
        <v>0</v>
      </c>
      <c r="W158">
        <v>0</v>
      </c>
      <c r="X158">
        <v>0</v>
      </c>
      <c r="Y158">
        <v>0</v>
      </c>
      <c r="Z158" s="1">
        <v>1874308990.0599999</v>
      </c>
      <c r="AA158" s="1">
        <v>25473635</v>
      </c>
      <c r="AB158" s="1">
        <v>25473635</v>
      </c>
      <c r="AC158" s="1">
        <v>25473635</v>
      </c>
      <c r="AD158" s="1">
        <v>25473635</v>
      </c>
      <c r="AE158" s="1">
        <v>1848835355.0599999</v>
      </c>
      <c r="AF158" s="1">
        <f t="shared" si="9"/>
        <v>2005510619.3642001</v>
      </c>
      <c r="AG158" s="1">
        <f t="shared" si="10"/>
        <v>2145896362.7196941</v>
      </c>
      <c r="AH158" s="1">
        <f t="shared" si="11"/>
        <v>2296109108.1100731</v>
      </c>
    </row>
    <row r="159" spans="1:34" x14ac:dyDescent="0.35">
      <c r="A159" s="8">
        <v>22</v>
      </c>
      <c r="B159" t="s">
        <v>356</v>
      </c>
      <c r="C159" s="9">
        <v>2201</v>
      </c>
      <c r="D159" t="s">
        <v>357</v>
      </c>
      <c r="E159" t="str">
        <f t="shared" si="8"/>
        <v xml:space="preserve">2201Calidad, cobertura y fortalecimiento de la educacion inicial, prescolar, basica y media                                                                   </v>
      </c>
      <c r="F159">
        <v>2201071</v>
      </c>
      <c r="G159" t="s">
        <v>433</v>
      </c>
      <c r="H159" t="s">
        <v>469</v>
      </c>
      <c r="I159">
        <v>100</v>
      </c>
      <c r="J159" t="s">
        <v>362</v>
      </c>
      <c r="K159" t="s">
        <v>1220</v>
      </c>
      <c r="L159" t="s">
        <v>1192</v>
      </c>
      <c r="M159" t="s">
        <v>1184</v>
      </c>
      <c r="N159" s="3">
        <v>0.06</v>
      </c>
      <c r="O159" s="3">
        <v>7.0000000000000007E-2</v>
      </c>
      <c r="P159" s="3">
        <v>7.0000000000000007E-2</v>
      </c>
      <c r="Q159" s="3">
        <v>7.0000000000000007E-2</v>
      </c>
      <c r="R159">
        <v>181</v>
      </c>
      <c r="S159" t="s">
        <v>470</v>
      </c>
      <c r="T159" s="1">
        <v>250936788.34</v>
      </c>
      <c r="U159">
        <v>0</v>
      </c>
      <c r="V159">
        <v>0</v>
      </c>
      <c r="W159">
        <v>0</v>
      </c>
      <c r="X159">
        <v>0</v>
      </c>
      <c r="Y159">
        <v>0</v>
      </c>
      <c r="Z159" s="1">
        <v>250936788.34</v>
      </c>
      <c r="AA159" s="1">
        <v>2188553</v>
      </c>
      <c r="AB159" s="1">
        <v>2188553</v>
      </c>
      <c r="AC159" s="1">
        <v>2188553</v>
      </c>
      <c r="AD159" s="1">
        <v>2188553</v>
      </c>
      <c r="AE159" s="1">
        <v>248748235.34</v>
      </c>
      <c r="AF159" s="1">
        <f t="shared" si="9"/>
        <v>268502363.52380002</v>
      </c>
      <c r="AG159" s="1">
        <f t="shared" si="10"/>
        <v>287297528.97046602</v>
      </c>
      <c r="AH159" s="1">
        <f t="shared" si="11"/>
        <v>307408355.99839866</v>
      </c>
    </row>
    <row r="160" spans="1:34" x14ac:dyDescent="0.35">
      <c r="A160" s="8">
        <v>22</v>
      </c>
      <c r="B160" t="s">
        <v>356</v>
      </c>
      <c r="C160" s="9">
        <v>2201</v>
      </c>
      <c r="D160" t="s">
        <v>357</v>
      </c>
      <c r="E160" t="str">
        <f t="shared" si="8"/>
        <v xml:space="preserve">2201Calidad, cobertura y fortalecimiento de la educacion inicial, prescolar, basica y media                                                                   </v>
      </c>
      <c r="F160">
        <v>2201071</v>
      </c>
      <c r="G160" t="s">
        <v>433</v>
      </c>
      <c r="H160" t="s">
        <v>471</v>
      </c>
      <c r="I160">
        <v>100</v>
      </c>
      <c r="J160" t="s">
        <v>362</v>
      </c>
      <c r="K160" t="s">
        <v>1220</v>
      </c>
      <c r="L160" t="s">
        <v>1192</v>
      </c>
      <c r="M160" t="s">
        <v>1184</v>
      </c>
      <c r="N160" s="3">
        <v>0.06</v>
      </c>
      <c r="O160" s="3">
        <v>7.0000000000000007E-2</v>
      </c>
      <c r="P160" s="3">
        <v>7.0000000000000007E-2</v>
      </c>
      <c r="Q160" s="3">
        <v>7.0000000000000007E-2</v>
      </c>
      <c r="R160">
        <v>182</v>
      </c>
      <c r="S160" t="s">
        <v>472</v>
      </c>
      <c r="T160" s="1">
        <v>196671611.41</v>
      </c>
      <c r="U160">
        <v>0</v>
      </c>
      <c r="V160">
        <v>0</v>
      </c>
      <c r="W160">
        <v>0</v>
      </c>
      <c r="X160">
        <v>0</v>
      </c>
      <c r="Y160">
        <v>0</v>
      </c>
      <c r="Z160" s="1">
        <v>196671611.41</v>
      </c>
      <c r="AA160" s="1">
        <v>2228438</v>
      </c>
      <c r="AB160" s="1">
        <v>2228438</v>
      </c>
      <c r="AC160" s="1">
        <v>2228438</v>
      </c>
      <c r="AD160" s="1">
        <v>2228438</v>
      </c>
      <c r="AE160" s="1">
        <v>194443173.41</v>
      </c>
      <c r="AF160" s="1">
        <f t="shared" si="9"/>
        <v>210438624.2087</v>
      </c>
      <c r="AG160" s="1">
        <f t="shared" si="10"/>
        <v>225169327.90330902</v>
      </c>
      <c r="AH160" s="1">
        <f t="shared" si="11"/>
        <v>240931180.85654065</v>
      </c>
    </row>
    <row r="161" spans="1:34" x14ac:dyDescent="0.35">
      <c r="A161" s="8">
        <v>22</v>
      </c>
      <c r="B161" t="s">
        <v>356</v>
      </c>
      <c r="C161" s="9">
        <v>2201</v>
      </c>
      <c r="D161" t="s">
        <v>357</v>
      </c>
      <c r="E161" t="str">
        <f t="shared" si="8"/>
        <v xml:space="preserve">2201Calidad, cobertura y fortalecimiento de la educacion inicial, prescolar, basica y media                                                                   </v>
      </c>
      <c r="F161">
        <v>2201071</v>
      </c>
      <c r="G161" t="s">
        <v>433</v>
      </c>
      <c r="H161" t="s">
        <v>473</v>
      </c>
      <c r="I161">
        <v>100</v>
      </c>
      <c r="J161" t="s">
        <v>362</v>
      </c>
      <c r="K161" t="s">
        <v>1220</v>
      </c>
      <c r="L161" t="s">
        <v>1192</v>
      </c>
      <c r="M161" t="s">
        <v>1184</v>
      </c>
      <c r="N161" s="3">
        <v>0.06</v>
      </c>
      <c r="O161" s="3">
        <v>7.0000000000000007E-2</v>
      </c>
      <c r="P161" s="3">
        <v>7.0000000000000007E-2</v>
      </c>
      <c r="Q161" s="3">
        <v>7.0000000000000007E-2</v>
      </c>
      <c r="R161">
        <v>183</v>
      </c>
      <c r="S161" t="s">
        <v>474</v>
      </c>
      <c r="T161" s="1">
        <v>24939241.5</v>
      </c>
      <c r="U161">
        <v>0</v>
      </c>
      <c r="V161">
        <v>0</v>
      </c>
      <c r="W161">
        <v>0</v>
      </c>
      <c r="X161">
        <v>0</v>
      </c>
      <c r="Y161">
        <v>0</v>
      </c>
      <c r="Z161" s="1">
        <v>24939241.5</v>
      </c>
      <c r="AA161">
        <v>0</v>
      </c>
      <c r="AB161">
        <v>0</v>
      </c>
      <c r="AC161">
        <v>0</v>
      </c>
      <c r="AD161">
        <v>0</v>
      </c>
      <c r="AE161" s="1">
        <v>24939241.5</v>
      </c>
      <c r="AF161" s="1">
        <f t="shared" si="9"/>
        <v>26684988.405000001</v>
      </c>
      <c r="AG161" s="1">
        <f t="shared" si="10"/>
        <v>28552937.593350004</v>
      </c>
      <c r="AH161" s="1">
        <f t="shared" si="11"/>
        <v>30551643.224884506</v>
      </c>
    </row>
    <row r="162" spans="1:34" x14ac:dyDescent="0.35">
      <c r="A162" s="8">
        <v>22</v>
      </c>
      <c r="B162" t="s">
        <v>356</v>
      </c>
      <c r="C162" s="9">
        <v>2201</v>
      </c>
      <c r="D162" t="s">
        <v>357</v>
      </c>
      <c r="E162" t="str">
        <f t="shared" si="8"/>
        <v xml:space="preserve">2201Calidad, cobertura y fortalecimiento de la educacion inicial, prescolar, basica y media                                                                   </v>
      </c>
      <c r="F162">
        <v>2201071</v>
      </c>
      <c r="G162" t="s">
        <v>433</v>
      </c>
      <c r="H162" t="s">
        <v>475</v>
      </c>
      <c r="I162">
        <v>100</v>
      </c>
      <c r="J162" t="s">
        <v>362</v>
      </c>
      <c r="K162" t="s">
        <v>1220</v>
      </c>
      <c r="L162" t="s">
        <v>1192</v>
      </c>
      <c r="M162" t="s">
        <v>1184</v>
      </c>
      <c r="N162" s="3">
        <v>0.06</v>
      </c>
      <c r="O162" s="3">
        <v>7.0000000000000007E-2</v>
      </c>
      <c r="P162" s="3">
        <v>7.0000000000000007E-2</v>
      </c>
      <c r="Q162" s="3">
        <v>7.0000000000000007E-2</v>
      </c>
      <c r="R162">
        <v>188</v>
      </c>
      <c r="S162" t="s">
        <v>476</v>
      </c>
      <c r="T162" s="1">
        <v>146227035.81</v>
      </c>
      <c r="U162">
        <v>0</v>
      </c>
      <c r="V162">
        <v>0</v>
      </c>
      <c r="W162">
        <v>0</v>
      </c>
      <c r="X162">
        <v>0</v>
      </c>
      <c r="Y162">
        <v>0</v>
      </c>
      <c r="Z162" s="1">
        <v>146227035.81</v>
      </c>
      <c r="AA162" s="1">
        <v>28626887</v>
      </c>
      <c r="AB162" s="1">
        <v>28626887</v>
      </c>
      <c r="AC162" s="1">
        <v>28626887</v>
      </c>
      <c r="AD162" s="1">
        <v>28626887</v>
      </c>
      <c r="AE162" s="1">
        <v>117600148.81</v>
      </c>
      <c r="AF162" s="1">
        <f t="shared" si="9"/>
        <v>156462928.31670001</v>
      </c>
      <c r="AG162" s="1">
        <f t="shared" si="10"/>
        <v>167415333.29886901</v>
      </c>
      <c r="AH162" s="1">
        <f t="shared" si="11"/>
        <v>179134406.62978986</v>
      </c>
    </row>
    <row r="163" spans="1:34" x14ac:dyDescent="0.35">
      <c r="A163" s="8">
        <v>22</v>
      </c>
      <c r="B163" t="s">
        <v>356</v>
      </c>
      <c r="C163" s="9">
        <v>2201</v>
      </c>
      <c r="D163" t="s">
        <v>357</v>
      </c>
      <c r="E163" t="str">
        <f t="shared" si="8"/>
        <v xml:space="preserve">2201Calidad, cobertura y fortalecimiento de la educacion inicial, prescolar, basica y media                                                                   </v>
      </c>
      <c r="F163">
        <v>2201071</v>
      </c>
      <c r="G163" t="s">
        <v>433</v>
      </c>
      <c r="H163" t="s">
        <v>477</v>
      </c>
      <c r="I163">
        <v>100</v>
      </c>
      <c r="J163" t="s">
        <v>362</v>
      </c>
      <c r="K163" t="s">
        <v>1220</v>
      </c>
      <c r="L163" t="s">
        <v>1192</v>
      </c>
      <c r="M163" t="s">
        <v>1184</v>
      </c>
      <c r="N163" s="3">
        <v>0.06</v>
      </c>
      <c r="O163" s="3">
        <v>7.0000000000000007E-2</v>
      </c>
      <c r="P163" s="3">
        <v>7.0000000000000007E-2</v>
      </c>
      <c r="Q163" s="3">
        <v>7.0000000000000007E-2</v>
      </c>
      <c r="R163">
        <v>189</v>
      </c>
      <c r="S163" t="s">
        <v>478</v>
      </c>
      <c r="T163" s="1">
        <v>14601485.359999999</v>
      </c>
      <c r="U163">
        <v>0</v>
      </c>
      <c r="V163">
        <v>0</v>
      </c>
      <c r="W163">
        <v>0</v>
      </c>
      <c r="X163">
        <v>0</v>
      </c>
      <c r="Y163">
        <v>0</v>
      </c>
      <c r="Z163" s="1">
        <v>14601485.359999999</v>
      </c>
      <c r="AA163">
        <v>0</v>
      </c>
      <c r="AB163">
        <v>0</v>
      </c>
      <c r="AC163">
        <v>0</v>
      </c>
      <c r="AD163">
        <v>0</v>
      </c>
      <c r="AE163" s="1">
        <v>14601485.359999999</v>
      </c>
      <c r="AF163" s="1">
        <f t="shared" si="9"/>
        <v>15623589.335200001</v>
      </c>
      <c r="AG163" s="1">
        <f t="shared" si="10"/>
        <v>16717240.588664001</v>
      </c>
      <c r="AH163" s="1">
        <f t="shared" si="11"/>
        <v>17887447.429870483</v>
      </c>
    </row>
    <row r="164" spans="1:34" x14ac:dyDescent="0.35">
      <c r="A164" s="8">
        <v>22</v>
      </c>
      <c r="B164" t="s">
        <v>356</v>
      </c>
      <c r="C164" s="9">
        <v>2201</v>
      </c>
      <c r="D164" t="s">
        <v>357</v>
      </c>
      <c r="E164" t="str">
        <f t="shared" si="8"/>
        <v xml:space="preserve">2201Calidad, cobertura y fortalecimiento de la educacion inicial, prescolar, basica y media                                                                   </v>
      </c>
      <c r="F164">
        <v>2201071</v>
      </c>
      <c r="G164" t="s">
        <v>433</v>
      </c>
      <c r="H164" t="s">
        <v>479</v>
      </c>
      <c r="I164">
        <v>100</v>
      </c>
      <c r="J164" t="s">
        <v>362</v>
      </c>
      <c r="K164" t="s">
        <v>1220</v>
      </c>
      <c r="L164" t="s">
        <v>1192</v>
      </c>
      <c r="M164" t="s">
        <v>1184</v>
      </c>
      <c r="N164" s="3">
        <v>0.06</v>
      </c>
      <c r="O164" s="3">
        <v>7.0000000000000007E-2</v>
      </c>
      <c r="P164" s="3">
        <v>7.0000000000000007E-2</v>
      </c>
      <c r="Q164" s="3">
        <v>7.0000000000000007E-2</v>
      </c>
      <c r="R164">
        <v>194</v>
      </c>
      <c r="S164" t="s">
        <v>480</v>
      </c>
      <c r="T164" s="1">
        <v>4089590086.27</v>
      </c>
      <c r="U164">
        <v>0</v>
      </c>
      <c r="V164">
        <v>0</v>
      </c>
      <c r="W164">
        <v>0</v>
      </c>
      <c r="X164">
        <v>0</v>
      </c>
      <c r="Y164">
        <v>0</v>
      </c>
      <c r="Z164" s="1">
        <v>4089590086.27</v>
      </c>
      <c r="AA164" s="1">
        <v>13375083</v>
      </c>
      <c r="AB164" s="1">
        <v>13375083</v>
      </c>
      <c r="AC164" s="1">
        <v>13375083</v>
      </c>
      <c r="AD164" s="1">
        <v>13375083</v>
      </c>
      <c r="AE164" s="1">
        <v>4076215003.27</v>
      </c>
      <c r="AF164" s="1">
        <f t="shared" si="9"/>
        <v>4375861392.3088999</v>
      </c>
      <c r="AG164" s="1">
        <f t="shared" si="10"/>
        <v>4682171689.7705231</v>
      </c>
      <c r="AH164" s="1">
        <f t="shared" si="11"/>
        <v>5009923708.0544596</v>
      </c>
    </row>
    <row r="165" spans="1:34" x14ac:dyDescent="0.35">
      <c r="A165" s="8">
        <v>22</v>
      </c>
      <c r="B165" t="s">
        <v>356</v>
      </c>
      <c r="C165" s="9">
        <v>2201</v>
      </c>
      <c r="D165" t="s">
        <v>357</v>
      </c>
      <c r="E165" t="str">
        <f t="shared" si="8"/>
        <v xml:space="preserve">2201Calidad, cobertura y fortalecimiento de la educacion inicial, prescolar, basica y media                                                                   </v>
      </c>
      <c r="F165">
        <v>2201071</v>
      </c>
      <c r="G165" t="s">
        <v>433</v>
      </c>
      <c r="H165" t="s">
        <v>481</v>
      </c>
      <c r="I165">
        <v>100</v>
      </c>
      <c r="J165" t="s">
        <v>362</v>
      </c>
      <c r="K165" t="s">
        <v>1220</v>
      </c>
      <c r="L165" t="s">
        <v>1192</v>
      </c>
      <c r="M165" t="s">
        <v>1184</v>
      </c>
      <c r="N165" s="3">
        <v>0.06</v>
      </c>
      <c r="O165" s="3">
        <v>7.0000000000000007E-2</v>
      </c>
      <c r="P165" s="3">
        <v>7.0000000000000007E-2</v>
      </c>
      <c r="Q165" s="3">
        <v>7.0000000000000007E-2</v>
      </c>
      <c r="R165">
        <v>195</v>
      </c>
      <c r="S165" t="s">
        <v>482</v>
      </c>
      <c r="T165" s="1">
        <v>525120334.69999999</v>
      </c>
      <c r="U165">
        <v>0</v>
      </c>
      <c r="V165">
        <v>0</v>
      </c>
      <c r="W165">
        <v>0</v>
      </c>
      <c r="X165">
        <v>0</v>
      </c>
      <c r="Y165">
        <v>0</v>
      </c>
      <c r="Z165" s="1">
        <v>525120334.69999999</v>
      </c>
      <c r="AA165" s="1">
        <v>2593543</v>
      </c>
      <c r="AB165" s="1">
        <v>2593543</v>
      </c>
      <c r="AC165" s="1">
        <v>2593543</v>
      </c>
      <c r="AD165" s="1">
        <v>2593543</v>
      </c>
      <c r="AE165" s="1">
        <v>522526791.69999999</v>
      </c>
      <c r="AF165" s="1">
        <f t="shared" si="9"/>
        <v>561878758.12900007</v>
      </c>
      <c r="AG165" s="1">
        <f t="shared" si="10"/>
        <v>601210271.19803011</v>
      </c>
      <c r="AH165" s="1">
        <f t="shared" si="11"/>
        <v>643294990.18189228</v>
      </c>
    </row>
    <row r="166" spans="1:34" x14ac:dyDescent="0.35">
      <c r="A166" s="8">
        <v>22</v>
      </c>
      <c r="B166" t="s">
        <v>356</v>
      </c>
      <c r="C166" s="9">
        <v>2201</v>
      </c>
      <c r="D166" t="s">
        <v>357</v>
      </c>
      <c r="E166" t="str">
        <f t="shared" si="8"/>
        <v xml:space="preserve">2201Calidad, cobertura y fortalecimiento de la educacion inicial, prescolar, basica y media                                                                   </v>
      </c>
      <c r="F166">
        <v>2201071</v>
      </c>
      <c r="G166" t="s">
        <v>433</v>
      </c>
      <c r="H166" t="s">
        <v>483</v>
      </c>
      <c r="I166">
        <v>100</v>
      </c>
      <c r="J166" t="s">
        <v>362</v>
      </c>
      <c r="K166" t="s">
        <v>1220</v>
      </c>
      <c r="L166" t="s">
        <v>1192</v>
      </c>
      <c r="M166" t="s">
        <v>1184</v>
      </c>
      <c r="N166" s="3">
        <v>0.06</v>
      </c>
      <c r="O166" s="3">
        <v>7.0000000000000007E-2</v>
      </c>
      <c r="P166" s="3">
        <v>7.0000000000000007E-2</v>
      </c>
      <c r="Q166" s="3">
        <v>7.0000000000000007E-2</v>
      </c>
      <c r="R166">
        <v>196</v>
      </c>
      <c r="S166" t="s">
        <v>484</v>
      </c>
      <c r="T166" s="1">
        <v>421891752.30000001</v>
      </c>
      <c r="U166">
        <v>0</v>
      </c>
      <c r="V166">
        <v>0</v>
      </c>
      <c r="W166">
        <v>0</v>
      </c>
      <c r="X166">
        <v>0</v>
      </c>
      <c r="Y166">
        <v>0</v>
      </c>
      <c r="Z166" s="1">
        <v>421891752.30000001</v>
      </c>
      <c r="AA166" s="1">
        <v>740673</v>
      </c>
      <c r="AB166" s="1">
        <v>740673</v>
      </c>
      <c r="AC166" s="1">
        <v>740673</v>
      </c>
      <c r="AD166" s="1">
        <v>740673</v>
      </c>
      <c r="AE166" s="1">
        <v>421151079.30000001</v>
      </c>
      <c r="AF166" s="1">
        <f t="shared" si="9"/>
        <v>451424174.96100003</v>
      </c>
      <c r="AG166" s="1">
        <f t="shared" si="10"/>
        <v>483023867.20827007</v>
      </c>
      <c r="AH166" s="1">
        <f t="shared" si="11"/>
        <v>516835537.91284901</v>
      </c>
    </row>
    <row r="167" spans="1:34" x14ac:dyDescent="0.35">
      <c r="A167" s="8">
        <v>22</v>
      </c>
      <c r="B167" t="s">
        <v>356</v>
      </c>
      <c r="C167" s="9">
        <v>2201</v>
      </c>
      <c r="D167" t="s">
        <v>357</v>
      </c>
      <c r="E167" t="str">
        <f t="shared" si="8"/>
        <v xml:space="preserve">2201Calidad, cobertura y fortalecimiento de la educacion inicial, prescolar, basica y media                                                                   </v>
      </c>
      <c r="F167">
        <v>2201071</v>
      </c>
      <c r="G167" t="s">
        <v>433</v>
      </c>
      <c r="H167" t="s">
        <v>485</v>
      </c>
      <c r="I167">
        <v>100</v>
      </c>
      <c r="J167" t="s">
        <v>362</v>
      </c>
      <c r="K167" t="s">
        <v>1220</v>
      </c>
      <c r="L167" t="s">
        <v>1192</v>
      </c>
      <c r="M167" t="s">
        <v>1184</v>
      </c>
      <c r="N167" s="3">
        <v>0.06</v>
      </c>
      <c r="O167" s="3">
        <v>7.0000000000000007E-2</v>
      </c>
      <c r="P167" s="3">
        <v>7.0000000000000007E-2</v>
      </c>
      <c r="Q167" s="3">
        <v>7.0000000000000007E-2</v>
      </c>
      <c r="R167">
        <v>197</v>
      </c>
      <c r="S167" t="s">
        <v>486</v>
      </c>
      <c r="T167" s="1">
        <v>52682445.359999999</v>
      </c>
      <c r="U167">
        <v>0</v>
      </c>
      <c r="V167">
        <v>0</v>
      </c>
      <c r="W167">
        <v>0</v>
      </c>
      <c r="X167">
        <v>0</v>
      </c>
      <c r="Y167">
        <v>0</v>
      </c>
      <c r="Z167" s="1">
        <v>52682445.359999999</v>
      </c>
      <c r="AA167">
        <v>0</v>
      </c>
      <c r="AB167">
        <v>0</v>
      </c>
      <c r="AC167">
        <v>0</v>
      </c>
      <c r="AD167">
        <v>0</v>
      </c>
      <c r="AE167" s="1">
        <v>52682445.359999999</v>
      </c>
      <c r="AF167" s="1">
        <f t="shared" si="9"/>
        <v>56370216.5352</v>
      </c>
      <c r="AG167" s="1">
        <f t="shared" si="10"/>
        <v>60316131.692664005</v>
      </c>
      <c r="AH167" s="1">
        <f t="shared" si="11"/>
        <v>64538260.911150485</v>
      </c>
    </row>
    <row r="168" spans="1:34" x14ac:dyDescent="0.35">
      <c r="A168" s="8">
        <v>22</v>
      </c>
      <c r="B168" t="s">
        <v>356</v>
      </c>
      <c r="C168" s="9">
        <v>2201</v>
      </c>
      <c r="D168" t="s">
        <v>357</v>
      </c>
      <c r="E168" t="str">
        <f t="shared" si="8"/>
        <v xml:space="preserve">2201Calidad, cobertura y fortalecimiento de la educacion inicial, prescolar, basica y media                                                                   </v>
      </c>
      <c r="F168">
        <v>2201071</v>
      </c>
      <c r="G168" t="s">
        <v>433</v>
      </c>
      <c r="H168" t="s">
        <v>487</v>
      </c>
      <c r="I168">
        <v>100</v>
      </c>
      <c r="J168" t="s">
        <v>362</v>
      </c>
      <c r="K168" t="s">
        <v>1220</v>
      </c>
      <c r="L168" t="s">
        <v>1192</v>
      </c>
      <c r="M168" t="s">
        <v>1184</v>
      </c>
      <c r="N168" s="3">
        <v>0.06</v>
      </c>
      <c r="O168" s="3">
        <v>7.0000000000000007E-2</v>
      </c>
      <c r="P168" s="3">
        <v>7.0000000000000007E-2</v>
      </c>
      <c r="Q168" s="3">
        <v>7.0000000000000007E-2</v>
      </c>
      <c r="R168">
        <v>202</v>
      </c>
      <c r="S168" t="s">
        <v>488</v>
      </c>
      <c r="T168" s="1">
        <v>1939198311.53</v>
      </c>
      <c r="U168">
        <v>0</v>
      </c>
      <c r="V168">
        <v>0</v>
      </c>
      <c r="W168">
        <v>0</v>
      </c>
      <c r="X168">
        <v>0</v>
      </c>
      <c r="Y168">
        <v>0</v>
      </c>
      <c r="Z168" s="1">
        <v>1939198311.53</v>
      </c>
      <c r="AA168">
        <v>0</v>
      </c>
      <c r="AB168">
        <v>0</v>
      </c>
      <c r="AC168">
        <v>0</v>
      </c>
      <c r="AD168">
        <v>0</v>
      </c>
      <c r="AE168" s="1">
        <v>1939198311.53</v>
      </c>
      <c r="AF168" s="1">
        <f t="shared" si="9"/>
        <v>2074942193.3371</v>
      </c>
      <c r="AG168" s="1">
        <f t="shared" si="10"/>
        <v>2220188146.870697</v>
      </c>
      <c r="AH168" s="1">
        <f t="shared" si="11"/>
        <v>2375601317.1516461</v>
      </c>
    </row>
    <row r="169" spans="1:34" x14ac:dyDescent="0.35">
      <c r="A169" s="8">
        <v>22</v>
      </c>
      <c r="B169" t="s">
        <v>356</v>
      </c>
      <c r="C169" s="9">
        <v>2201</v>
      </c>
      <c r="D169" t="s">
        <v>357</v>
      </c>
      <c r="E169" t="str">
        <f t="shared" si="8"/>
        <v xml:space="preserve">2201Calidad, cobertura y fortalecimiento de la educacion inicial, prescolar, basica y media                                                                   </v>
      </c>
      <c r="F169">
        <v>2201071</v>
      </c>
      <c r="G169" t="s">
        <v>433</v>
      </c>
      <c r="H169" t="s">
        <v>489</v>
      </c>
      <c r="I169">
        <v>100</v>
      </c>
      <c r="J169" t="s">
        <v>362</v>
      </c>
      <c r="K169" t="s">
        <v>1220</v>
      </c>
      <c r="L169" t="s">
        <v>1192</v>
      </c>
      <c r="M169" t="s">
        <v>1184</v>
      </c>
      <c r="N169" s="3">
        <v>0.06</v>
      </c>
      <c r="O169" s="3">
        <v>7.0000000000000007E-2</v>
      </c>
      <c r="P169" s="3">
        <v>7.0000000000000007E-2</v>
      </c>
      <c r="Q169" s="3">
        <v>7.0000000000000007E-2</v>
      </c>
      <c r="R169">
        <v>203</v>
      </c>
      <c r="S169" t="s">
        <v>490</v>
      </c>
      <c r="T169" s="1">
        <v>248571014.83000001</v>
      </c>
      <c r="U169">
        <v>0</v>
      </c>
      <c r="V169">
        <v>0</v>
      </c>
      <c r="W169">
        <v>0</v>
      </c>
      <c r="X169">
        <v>0</v>
      </c>
      <c r="Y169">
        <v>0</v>
      </c>
      <c r="Z169" s="1">
        <v>248571014.83000001</v>
      </c>
      <c r="AA169">
        <v>0</v>
      </c>
      <c r="AB169">
        <v>0</v>
      </c>
      <c r="AC169">
        <v>0</v>
      </c>
      <c r="AD169">
        <v>0</v>
      </c>
      <c r="AE169" s="1">
        <v>248571014.83000001</v>
      </c>
      <c r="AF169" s="1">
        <f t="shared" si="9"/>
        <v>265970985.86810002</v>
      </c>
      <c r="AG169" s="1">
        <f t="shared" si="10"/>
        <v>284588954.87886703</v>
      </c>
      <c r="AH169" s="1">
        <f t="shared" si="11"/>
        <v>304510181.72038776</v>
      </c>
    </row>
    <row r="170" spans="1:34" x14ac:dyDescent="0.35">
      <c r="A170" s="8">
        <v>22</v>
      </c>
      <c r="B170" t="s">
        <v>356</v>
      </c>
      <c r="C170" s="9">
        <v>2201</v>
      </c>
      <c r="D170" t="s">
        <v>357</v>
      </c>
      <c r="E170" t="str">
        <f t="shared" si="8"/>
        <v xml:space="preserve">2201Calidad, cobertura y fortalecimiento de la educacion inicial, prescolar, basica y media                                                                   </v>
      </c>
      <c r="F170">
        <v>2201071</v>
      </c>
      <c r="G170" t="s">
        <v>433</v>
      </c>
      <c r="H170" t="s">
        <v>491</v>
      </c>
      <c r="I170">
        <v>100</v>
      </c>
      <c r="J170" t="s">
        <v>362</v>
      </c>
      <c r="K170" t="s">
        <v>1220</v>
      </c>
      <c r="L170" t="s">
        <v>1192</v>
      </c>
      <c r="M170" t="s">
        <v>1184</v>
      </c>
      <c r="N170" s="3">
        <v>0.06</v>
      </c>
      <c r="O170" s="3">
        <v>7.0000000000000007E-2</v>
      </c>
      <c r="P170" s="3">
        <v>7.0000000000000007E-2</v>
      </c>
      <c r="Q170" s="3">
        <v>7.0000000000000007E-2</v>
      </c>
      <c r="R170">
        <v>204</v>
      </c>
      <c r="S170" t="s">
        <v>492</v>
      </c>
      <c r="T170" s="1">
        <v>193497882.63999999</v>
      </c>
      <c r="U170">
        <v>0</v>
      </c>
      <c r="V170">
        <v>0</v>
      </c>
      <c r="W170">
        <v>0</v>
      </c>
      <c r="X170">
        <v>0</v>
      </c>
      <c r="Y170">
        <v>0</v>
      </c>
      <c r="Z170" s="1">
        <v>193497882.63999999</v>
      </c>
      <c r="AA170" s="1">
        <v>33468829</v>
      </c>
      <c r="AB170" s="1">
        <v>33468829</v>
      </c>
      <c r="AC170" s="1">
        <v>33468829</v>
      </c>
      <c r="AD170" s="1">
        <v>33468829</v>
      </c>
      <c r="AE170" s="1">
        <v>160029053.63999999</v>
      </c>
      <c r="AF170" s="1">
        <f t="shared" si="9"/>
        <v>207042734.42480001</v>
      </c>
      <c r="AG170" s="1">
        <f t="shared" si="10"/>
        <v>221535725.83453602</v>
      </c>
      <c r="AH170" s="1">
        <f t="shared" si="11"/>
        <v>237043226.64295354</v>
      </c>
    </row>
    <row r="171" spans="1:34" x14ac:dyDescent="0.35">
      <c r="A171" s="8">
        <v>22</v>
      </c>
      <c r="B171" t="s">
        <v>356</v>
      </c>
      <c r="C171" s="9">
        <v>2201</v>
      </c>
      <c r="D171" t="s">
        <v>357</v>
      </c>
      <c r="E171" t="str">
        <f t="shared" si="8"/>
        <v xml:space="preserve">2201Calidad, cobertura y fortalecimiento de la educacion inicial, prescolar, basica y media                                                                   </v>
      </c>
      <c r="F171">
        <v>2201071</v>
      </c>
      <c r="G171" t="s">
        <v>433</v>
      </c>
      <c r="H171" t="s">
        <v>493</v>
      </c>
      <c r="I171">
        <v>100</v>
      </c>
      <c r="J171" t="s">
        <v>362</v>
      </c>
      <c r="K171" t="s">
        <v>1220</v>
      </c>
      <c r="L171" t="s">
        <v>1192</v>
      </c>
      <c r="M171" t="s">
        <v>1184</v>
      </c>
      <c r="N171" s="3">
        <v>0.06</v>
      </c>
      <c r="O171" s="3">
        <v>7.0000000000000007E-2</v>
      </c>
      <c r="P171" s="3">
        <v>7.0000000000000007E-2</v>
      </c>
      <c r="Q171" s="3">
        <v>7.0000000000000007E-2</v>
      </c>
      <c r="R171">
        <v>205</v>
      </c>
      <c r="S171" t="s">
        <v>494</v>
      </c>
      <c r="T171" s="1">
        <v>30484569.940000001</v>
      </c>
      <c r="U171">
        <v>0</v>
      </c>
      <c r="V171">
        <v>0</v>
      </c>
      <c r="W171">
        <v>0</v>
      </c>
      <c r="X171">
        <v>0</v>
      </c>
      <c r="Y171">
        <v>0</v>
      </c>
      <c r="Z171" s="1">
        <v>30484569.940000001</v>
      </c>
      <c r="AA171">
        <v>0</v>
      </c>
      <c r="AB171">
        <v>0</v>
      </c>
      <c r="AC171">
        <v>0</v>
      </c>
      <c r="AD171">
        <v>0</v>
      </c>
      <c r="AE171" s="1">
        <v>30484569.940000001</v>
      </c>
      <c r="AF171" s="1">
        <f t="shared" si="9"/>
        <v>32618489.835800003</v>
      </c>
      <c r="AG171" s="1">
        <f t="shared" si="10"/>
        <v>34901784.124306008</v>
      </c>
      <c r="AH171" s="1">
        <f t="shared" si="11"/>
        <v>37344909.013007432</v>
      </c>
    </row>
    <row r="172" spans="1:34" x14ac:dyDescent="0.35">
      <c r="A172" s="8">
        <v>22</v>
      </c>
      <c r="B172" t="s">
        <v>356</v>
      </c>
      <c r="C172" s="9">
        <v>2201</v>
      </c>
      <c r="D172" t="s">
        <v>357</v>
      </c>
      <c r="E172" t="str">
        <f t="shared" si="8"/>
        <v xml:space="preserve">2201Calidad, cobertura y fortalecimiento de la educacion inicial, prescolar, basica y media                                                                   </v>
      </c>
      <c r="F172">
        <v>2201071</v>
      </c>
      <c r="G172" t="s">
        <v>433</v>
      </c>
      <c r="H172" t="s">
        <v>497</v>
      </c>
      <c r="I172">
        <v>100</v>
      </c>
      <c r="J172" t="s">
        <v>362</v>
      </c>
      <c r="K172" t="s">
        <v>1220</v>
      </c>
      <c r="L172" t="s">
        <v>1192</v>
      </c>
      <c r="M172" t="s">
        <v>1184</v>
      </c>
      <c r="N172" s="3">
        <v>0.06</v>
      </c>
      <c r="O172" s="3">
        <v>7.0000000000000007E-2</v>
      </c>
      <c r="P172" s="3">
        <v>7.0000000000000007E-2</v>
      </c>
      <c r="Q172" s="3">
        <v>7.0000000000000007E-2</v>
      </c>
      <c r="R172">
        <v>208</v>
      </c>
      <c r="S172" t="s">
        <v>498</v>
      </c>
      <c r="T172" s="1">
        <v>48830806.229999997</v>
      </c>
      <c r="U172">
        <v>0</v>
      </c>
      <c r="V172">
        <v>0</v>
      </c>
      <c r="W172">
        <v>0</v>
      </c>
      <c r="X172">
        <v>0</v>
      </c>
      <c r="Y172">
        <v>0</v>
      </c>
      <c r="Z172" s="1">
        <v>48830806.229999997</v>
      </c>
      <c r="AA172" s="1">
        <v>7310184</v>
      </c>
      <c r="AB172" s="1">
        <v>7310184</v>
      </c>
      <c r="AC172" s="1">
        <v>7310184</v>
      </c>
      <c r="AD172" s="1">
        <v>7310184</v>
      </c>
      <c r="AE172" s="1">
        <v>41520622.229999997</v>
      </c>
      <c r="AF172" s="1">
        <f t="shared" si="9"/>
        <v>52248962.666100003</v>
      </c>
      <c r="AG172" s="1">
        <f t="shared" si="10"/>
        <v>55906390.052727006</v>
      </c>
      <c r="AH172" s="1">
        <f t="shared" si="11"/>
        <v>59819837.356417902</v>
      </c>
    </row>
    <row r="173" spans="1:34" x14ac:dyDescent="0.35">
      <c r="A173" s="8">
        <v>22</v>
      </c>
      <c r="B173" t="s">
        <v>356</v>
      </c>
      <c r="C173" s="9">
        <v>2201</v>
      </c>
      <c r="D173" t="s">
        <v>357</v>
      </c>
      <c r="E173" t="str">
        <f t="shared" si="8"/>
        <v xml:space="preserve">2201Calidad, cobertura y fortalecimiento de la educacion inicial, prescolar, basica y media                                                                   </v>
      </c>
      <c r="F173">
        <v>2201071</v>
      </c>
      <c r="G173" t="s">
        <v>433</v>
      </c>
      <c r="H173" t="s">
        <v>503</v>
      </c>
      <c r="I173">
        <v>100</v>
      </c>
      <c r="J173" t="s">
        <v>362</v>
      </c>
      <c r="K173" t="s">
        <v>1220</v>
      </c>
      <c r="L173" t="s">
        <v>1192</v>
      </c>
      <c r="M173" t="s">
        <v>1184</v>
      </c>
      <c r="N173" s="3">
        <v>0.06</v>
      </c>
      <c r="O173" s="3">
        <v>7.0000000000000007E-2</v>
      </c>
      <c r="P173" s="3">
        <v>7.0000000000000007E-2</v>
      </c>
      <c r="Q173" s="3">
        <v>7.0000000000000007E-2</v>
      </c>
      <c r="R173">
        <v>209</v>
      </c>
      <c r="S173" t="s">
        <v>504</v>
      </c>
      <c r="T173" s="1">
        <v>16274104.99</v>
      </c>
      <c r="U173">
        <v>0</v>
      </c>
      <c r="V173">
        <v>0</v>
      </c>
      <c r="W173">
        <v>0</v>
      </c>
      <c r="X173">
        <v>0</v>
      </c>
      <c r="Y173">
        <v>0</v>
      </c>
      <c r="Z173" s="1">
        <v>16274104.99</v>
      </c>
      <c r="AA173" s="1">
        <v>1125219</v>
      </c>
      <c r="AB173" s="1">
        <v>1125219</v>
      </c>
      <c r="AC173" s="1">
        <v>1125219</v>
      </c>
      <c r="AD173" s="1">
        <v>1125219</v>
      </c>
      <c r="AE173" s="1">
        <v>15148885.99</v>
      </c>
      <c r="AF173" s="1">
        <f t="shared" si="9"/>
        <v>17413292.339300003</v>
      </c>
      <c r="AG173" s="1">
        <f t="shared" si="10"/>
        <v>18632222.803051006</v>
      </c>
      <c r="AH173" s="1">
        <f t="shared" si="11"/>
        <v>19936478.399264578</v>
      </c>
    </row>
    <row r="174" spans="1:34" x14ac:dyDescent="0.35">
      <c r="A174" s="8">
        <v>22</v>
      </c>
      <c r="B174" t="s">
        <v>356</v>
      </c>
      <c r="C174" s="9">
        <v>2201</v>
      </c>
      <c r="D174" t="s">
        <v>357</v>
      </c>
      <c r="E174" t="str">
        <f t="shared" si="8"/>
        <v xml:space="preserve">2201Calidad, cobertura y fortalecimiento de la educacion inicial, prescolar, basica y media                                                                   </v>
      </c>
      <c r="F174">
        <v>2201071</v>
      </c>
      <c r="G174" t="s">
        <v>433</v>
      </c>
      <c r="H174" t="s">
        <v>505</v>
      </c>
      <c r="I174">
        <v>100</v>
      </c>
      <c r="J174" t="s">
        <v>362</v>
      </c>
      <c r="K174" t="s">
        <v>1220</v>
      </c>
      <c r="L174" t="s">
        <v>1192</v>
      </c>
      <c r="M174" t="s">
        <v>1184</v>
      </c>
      <c r="N174" s="3">
        <v>0.06</v>
      </c>
      <c r="O174" s="3">
        <v>7.0000000000000007E-2</v>
      </c>
      <c r="P174" s="3">
        <v>7.0000000000000007E-2</v>
      </c>
      <c r="Q174" s="3">
        <v>7.0000000000000007E-2</v>
      </c>
      <c r="R174">
        <v>210</v>
      </c>
      <c r="S174" t="s">
        <v>506</v>
      </c>
      <c r="T174" s="1">
        <v>171697.08</v>
      </c>
      <c r="U174">
        <v>0</v>
      </c>
      <c r="V174">
        <v>0</v>
      </c>
      <c r="W174">
        <v>0</v>
      </c>
      <c r="X174">
        <v>0</v>
      </c>
      <c r="Y174">
        <v>0</v>
      </c>
      <c r="Z174" s="1">
        <v>171697.08</v>
      </c>
      <c r="AA174" s="1">
        <v>26489</v>
      </c>
      <c r="AB174" s="1">
        <v>26489</v>
      </c>
      <c r="AC174" s="1">
        <v>26489</v>
      </c>
      <c r="AD174" s="1">
        <v>26489</v>
      </c>
      <c r="AE174" s="1">
        <v>145208.07999999999</v>
      </c>
      <c r="AF174" s="1">
        <f t="shared" si="9"/>
        <v>183715.8756</v>
      </c>
      <c r="AG174" s="1">
        <f t="shared" si="10"/>
        <v>196575.98689200002</v>
      </c>
      <c r="AH174" s="1">
        <f t="shared" si="11"/>
        <v>210336.30597444004</v>
      </c>
    </row>
    <row r="175" spans="1:34" x14ac:dyDescent="0.35">
      <c r="A175" s="8">
        <v>22</v>
      </c>
      <c r="B175" t="s">
        <v>356</v>
      </c>
      <c r="C175" s="9">
        <v>2201</v>
      </c>
      <c r="D175" t="s">
        <v>357</v>
      </c>
      <c r="E175" t="str">
        <f t="shared" si="8"/>
        <v xml:space="preserve">2201Calidad, cobertura y fortalecimiento de la educacion inicial, prescolar, basica y media                                                                   </v>
      </c>
      <c r="F175">
        <v>2201071</v>
      </c>
      <c r="G175" t="s">
        <v>433</v>
      </c>
      <c r="H175" t="s">
        <v>507</v>
      </c>
      <c r="I175">
        <v>100</v>
      </c>
      <c r="J175" t="s">
        <v>362</v>
      </c>
      <c r="K175" t="s">
        <v>1220</v>
      </c>
      <c r="L175" t="s">
        <v>1192</v>
      </c>
      <c r="M175" t="s">
        <v>1184</v>
      </c>
      <c r="N175" s="3">
        <v>0.06</v>
      </c>
      <c r="O175" s="3">
        <v>7.0000000000000007E-2</v>
      </c>
      <c r="P175" s="3">
        <v>7.0000000000000007E-2</v>
      </c>
      <c r="Q175" s="3">
        <v>7.0000000000000007E-2</v>
      </c>
      <c r="R175">
        <v>211</v>
      </c>
      <c r="S175" t="s">
        <v>508</v>
      </c>
      <c r="T175" s="1">
        <v>56485.66</v>
      </c>
      <c r="U175">
        <v>0</v>
      </c>
      <c r="V175">
        <v>0</v>
      </c>
      <c r="W175">
        <v>0</v>
      </c>
      <c r="X175">
        <v>0</v>
      </c>
      <c r="Y175">
        <v>0</v>
      </c>
      <c r="Z175" s="1">
        <v>56485.66</v>
      </c>
      <c r="AA175" s="1">
        <v>7688</v>
      </c>
      <c r="AB175" s="1">
        <v>7688</v>
      </c>
      <c r="AC175" s="1">
        <v>7688</v>
      </c>
      <c r="AD175" s="1">
        <v>7688</v>
      </c>
      <c r="AE175" s="1">
        <v>48797.66</v>
      </c>
      <c r="AF175" s="1">
        <f t="shared" si="9"/>
        <v>60439.656200000005</v>
      </c>
      <c r="AG175" s="1">
        <f t="shared" si="10"/>
        <v>64670.43213400001</v>
      </c>
      <c r="AH175" s="1">
        <f t="shared" si="11"/>
        <v>69197.362383380008</v>
      </c>
    </row>
    <row r="176" spans="1:34" x14ac:dyDescent="0.35">
      <c r="A176" s="8">
        <v>22</v>
      </c>
      <c r="B176" t="s">
        <v>356</v>
      </c>
      <c r="C176" s="9">
        <v>2201</v>
      </c>
      <c r="D176" t="s">
        <v>357</v>
      </c>
      <c r="E176" t="str">
        <f t="shared" si="8"/>
        <v xml:space="preserve">2201Calidad, cobertura y fortalecimiento de la educacion inicial, prescolar, basica y media                                                                   </v>
      </c>
      <c r="F176">
        <v>2201071</v>
      </c>
      <c r="G176" t="s">
        <v>433</v>
      </c>
      <c r="H176" t="s">
        <v>511</v>
      </c>
      <c r="I176">
        <v>100</v>
      </c>
      <c r="J176" t="s">
        <v>362</v>
      </c>
      <c r="K176" t="s">
        <v>1220</v>
      </c>
      <c r="L176" t="s">
        <v>1192</v>
      </c>
      <c r="M176" t="s">
        <v>1184</v>
      </c>
      <c r="N176" s="3">
        <v>0.06</v>
      </c>
      <c r="O176" s="3">
        <v>7.0000000000000007E-2</v>
      </c>
      <c r="P176" s="3">
        <v>7.0000000000000007E-2</v>
      </c>
      <c r="Q176" s="3">
        <v>7.0000000000000007E-2</v>
      </c>
      <c r="R176">
        <v>212</v>
      </c>
      <c r="S176" t="s">
        <v>512</v>
      </c>
      <c r="T176" s="1">
        <v>764937504.42999995</v>
      </c>
      <c r="U176">
        <v>0</v>
      </c>
      <c r="V176">
        <v>0</v>
      </c>
      <c r="W176">
        <v>0</v>
      </c>
      <c r="X176">
        <v>0</v>
      </c>
      <c r="Y176">
        <v>0</v>
      </c>
      <c r="Z176" s="1">
        <v>764937504.42999995</v>
      </c>
      <c r="AA176" s="1">
        <v>224171619</v>
      </c>
      <c r="AB176" s="1">
        <v>224171619</v>
      </c>
      <c r="AC176" s="1">
        <v>224171619</v>
      </c>
      <c r="AD176" s="1">
        <v>224171619</v>
      </c>
      <c r="AE176" s="1">
        <v>540765885.42999995</v>
      </c>
      <c r="AF176" s="1">
        <f t="shared" si="9"/>
        <v>818483129.74010003</v>
      </c>
      <c r="AG176" s="1">
        <f t="shared" si="10"/>
        <v>875776948.82190704</v>
      </c>
      <c r="AH176" s="1">
        <f t="shared" si="11"/>
        <v>937081335.23944056</v>
      </c>
    </row>
    <row r="177" spans="1:34" x14ac:dyDescent="0.35">
      <c r="A177" s="8">
        <v>22</v>
      </c>
      <c r="B177" t="s">
        <v>356</v>
      </c>
      <c r="C177" s="9">
        <v>2201</v>
      </c>
      <c r="D177" t="s">
        <v>357</v>
      </c>
      <c r="E177" t="str">
        <f t="shared" si="8"/>
        <v xml:space="preserve">2201Calidad, cobertura y fortalecimiento de la educacion inicial, prescolar, basica y media                                                                   </v>
      </c>
      <c r="F177">
        <v>2201071</v>
      </c>
      <c r="G177" t="s">
        <v>433</v>
      </c>
      <c r="H177" t="s">
        <v>513</v>
      </c>
      <c r="I177">
        <v>100</v>
      </c>
      <c r="J177" t="s">
        <v>362</v>
      </c>
      <c r="K177" t="s">
        <v>1220</v>
      </c>
      <c r="L177" t="s">
        <v>1192</v>
      </c>
      <c r="M177" t="s">
        <v>1184</v>
      </c>
      <c r="N177" s="3">
        <v>0.06</v>
      </c>
      <c r="O177" s="3">
        <v>7.0000000000000007E-2</v>
      </c>
      <c r="P177" s="3">
        <v>7.0000000000000007E-2</v>
      </c>
      <c r="Q177" s="3">
        <v>7.0000000000000007E-2</v>
      </c>
      <c r="R177">
        <v>213</v>
      </c>
      <c r="S177" t="s">
        <v>514</v>
      </c>
      <c r="T177" s="1">
        <v>78894095.299999997</v>
      </c>
      <c r="U177">
        <v>0</v>
      </c>
      <c r="V177">
        <v>0</v>
      </c>
      <c r="W177">
        <v>0</v>
      </c>
      <c r="X177">
        <v>0</v>
      </c>
      <c r="Y177">
        <v>0</v>
      </c>
      <c r="Z177" s="1">
        <v>78894095.299999997</v>
      </c>
      <c r="AA177" s="1">
        <v>19645556</v>
      </c>
      <c r="AB177" s="1">
        <v>19645556</v>
      </c>
      <c r="AC177" s="1">
        <v>19645556</v>
      </c>
      <c r="AD177" s="1">
        <v>19645556</v>
      </c>
      <c r="AE177" s="1">
        <v>59248539.299999997</v>
      </c>
      <c r="AF177" s="1">
        <f t="shared" si="9"/>
        <v>84416681.971000001</v>
      </c>
      <c r="AG177" s="1">
        <f t="shared" si="10"/>
        <v>90325849.70897001</v>
      </c>
      <c r="AH177" s="1">
        <f t="shared" si="11"/>
        <v>96648659.188597918</v>
      </c>
    </row>
    <row r="178" spans="1:34" x14ac:dyDescent="0.35">
      <c r="A178" s="8">
        <v>22</v>
      </c>
      <c r="B178" t="s">
        <v>356</v>
      </c>
      <c r="C178" s="9">
        <v>2201</v>
      </c>
      <c r="D178" t="s">
        <v>357</v>
      </c>
      <c r="E178" t="str">
        <f t="shared" si="8"/>
        <v xml:space="preserve">2201Calidad, cobertura y fortalecimiento de la educacion inicial, prescolar, basica y media                                                                   </v>
      </c>
      <c r="F178">
        <v>2201071</v>
      </c>
      <c r="G178" t="s">
        <v>433</v>
      </c>
      <c r="H178" t="s">
        <v>517</v>
      </c>
      <c r="I178">
        <v>100</v>
      </c>
      <c r="J178" t="s">
        <v>362</v>
      </c>
      <c r="K178" t="s">
        <v>1220</v>
      </c>
      <c r="L178" t="s">
        <v>1192</v>
      </c>
      <c r="M178" t="s">
        <v>1184</v>
      </c>
      <c r="N178" s="3">
        <v>0.06</v>
      </c>
      <c r="O178" s="3">
        <v>7.0000000000000007E-2</v>
      </c>
      <c r="P178" s="3">
        <v>7.0000000000000007E-2</v>
      </c>
      <c r="Q178" s="3">
        <v>7.0000000000000007E-2</v>
      </c>
      <c r="R178">
        <v>214</v>
      </c>
      <c r="S178" t="s">
        <v>518</v>
      </c>
      <c r="T178" s="1">
        <v>13576445.16</v>
      </c>
      <c r="U178">
        <v>0</v>
      </c>
      <c r="V178">
        <v>0</v>
      </c>
      <c r="W178">
        <v>0</v>
      </c>
      <c r="X178">
        <v>0</v>
      </c>
      <c r="Y178">
        <v>0</v>
      </c>
      <c r="Z178" s="1">
        <v>13576445.16</v>
      </c>
      <c r="AA178">
        <v>0</v>
      </c>
      <c r="AB178">
        <v>0</v>
      </c>
      <c r="AC178">
        <v>0</v>
      </c>
      <c r="AD178">
        <v>0</v>
      </c>
      <c r="AE178" s="1">
        <v>13576445.16</v>
      </c>
      <c r="AF178" s="1">
        <f t="shared" si="9"/>
        <v>14526796.3212</v>
      </c>
      <c r="AG178" s="1">
        <f t="shared" si="10"/>
        <v>15543672.063684002</v>
      </c>
      <c r="AH178" s="1">
        <f t="shared" si="11"/>
        <v>16631729.108141882</v>
      </c>
    </row>
    <row r="179" spans="1:34" x14ac:dyDescent="0.35">
      <c r="A179" s="8">
        <v>22</v>
      </c>
      <c r="B179" t="s">
        <v>356</v>
      </c>
      <c r="C179" s="9">
        <v>2201</v>
      </c>
      <c r="D179" t="s">
        <v>357</v>
      </c>
      <c r="E179" t="str">
        <f t="shared" si="8"/>
        <v xml:space="preserve">2201Calidad, cobertura y fortalecimiento de la educacion inicial, prescolar, basica y media                                                                   </v>
      </c>
      <c r="F179">
        <v>2201071</v>
      </c>
      <c r="G179" t="s">
        <v>433</v>
      </c>
      <c r="H179" t="s">
        <v>519</v>
      </c>
      <c r="I179">
        <v>100</v>
      </c>
      <c r="J179" t="s">
        <v>362</v>
      </c>
      <c r="K179" t="s">
        <v>1220</v>
      </c>
      <c r="L179" t="s">
        <v>1192</v>
      </c>
      <c r="M179" t="s">
        <v>1184</v>
      </c>
      <c r="N179" s="3">
        <v>0.06</v>
      </c>
      <c r="O179" s="3">
        <v>7.0000000000000007E-2</v>
      </c>
      <c r="P179" s="3">
        <v>7.0000000000000007E-2</v>
      </c>
      <c r="Q179" s="3">
        <v>7.0000000000000007E-2</v>
      </c>
      <c r="R179">
        <v>215</v>
      </c>
      <c r="S179" t="s">
        <v>520</v>
      </c>
      <c r="T179" s="1">
        <v>1272508311.79</v>
      </c>
      <c r="U179">
        <v>0</v>
      </c>
      <c r="V179">
        <v>0</v>
      </c>
      <c r="W179">
        <v>0</v>
      </c>
      <c r="X179">
        <v>0</v>
      </c>
      <c r="Y179">
        <v>0</v>
      </c>
      <c r="Z179" s="1">
        <v>1272508311.79</v>
      </c>
      <c r="AA179" s="1">
        <v>264607970</v>
      </c>
      <c r="AB179" s="1">
        <v>264607970</v>
      </c>
      <c r="AC179" s="1">
        <v>264607970</v>
      </c>
      <c r="AD179" s="1">
        <v>264607970</v>
      </c>
      <c r="AE179" s="1">
        <v>1007900341.79</v>
      </c>
      <c r="AF179" s="1">
        <f t="shared" si="9"/>
        <v>1361583893.6152999</v>
      </c>
      <c r="AG179" s="1">
        <f t="shared" si="10"/>
        <v>1456894766.168371</v>
      </c>
      <c r="AH179" s="1">
        <f t="shared" si="11"/>
        <v>1558877399.8001571</v>
      </c>
    </row>
    <row r="180" spans="1:34" x14ac:dyDescent="0.35">
      <c r="A180" s="8">
        <v>22</v>
      </c>
      <c r="B180" t="s">
        <v>356</v>
      </c>
      <c r="C180" s="9">
        <v>2201</v>
      </c>
      <c r="D180" t="s">
        <v>357</v>
      </c>
      <c r="E180" t="str">
        <f t="shared" si="8"/>
        <v xml:space="preserve">2201Calidad, cobertura y fortalecimiento de la educacion inicial, prescolar, basica y media                                                                   </v>
      </c>
      <c r="F180">
        <v>2201071</v>
      </c>
      <c r="G180" t="s">
        <v>433</v>
      </c>
      <c r="H180" t="s">
        <v>521</v>
      </c>
      <c r="I180">
        <v>100</v>
      </c>
      <c r="J180" t="s">
        <v>362</v>
      </c>
      <c r="K180" t="s">
        <v>1220</v>
      </c>
      <c r="L180" t="s">
        <v>1192</v>
      </c>
      <c r="M180" t="s">
        <v>1184</v>
      </c>
      <c r="N180" s="3">
        <v>0.06</v>
      </c>
      <c r="O180" s="3">
        <v>7.0000000000000007E-2</v>
      </c>
      <c r="P180" s="3">
        <v>7.0000000000000007E-2</v>
      </c>
      <c r="Q180" s="3">
        <v>7.0000000000000007E-2</v>
      </c>
      <c r="R180">
        <v>218</v>
      </c>
      <c r="S180" t="s">
        <v>522</v>
      </c>
      <c r="T180" s="1">
        <v>2074952547.6900001</v>
      </c>
      <c r="U180">
        <v>0</v>
      </c>
      <c r="V180">
        <v>0</v>
      </c>
      <c r="W180">
        <v>0</v>
      </c>
      <c r="X180">
        <v>0</v>
      </c>
      <c r="Y180">
        <v>0</v>
      </c>
      <c r="Z180" s="1">
        <v>2074952547.6900001</v>
      </c>
      <c r="AA180">
        <v>0</v>
      </c>
      <c r="AB180">
        <v>0</v>
      </c>
      <c r="AC180">
        <v>0</v>
      </c>
      <c r="AD180">
        <v>0</v>
      </c>
      <c r="AE180" s="1">
        <v>2074952547.6900001</v>
      </c>
      <c r="AF180" s="1">
        <f t="shared" si="9"/>
        <v>2220199226.0283003</v>
      </c>
      <c r="AG180" s="1">
        <f t="shared" si="10"/>
        <v>2375613171.8502812</v>
      </c>
      <c r="AH180" s="1">
        <f t="shared" si="11"/>
        <v>2541906093.8798013</v>
      </c>
    </row>
    <row r="181" spans="1:34" x14ac:dyDescent="0.35">
      <c r="A181" s="8">
        <v>22</v>
      </c>
      <c r="B181" t="s">
        <v>356</v>
      </c>
      <c r="C181" s="9">
        <v>2201</v>
      </c>
      <c r="D181" t="s">
        <v>357</v>
      </c>
      <c r="E181" t="str">
        <f t="shared" si="8"/>
        <v xml:space="preserve">2201Calidad, cobertura y fortalecimiento de la educacion inicial, prescolar, basica y media                                                                   </v>
      </c>
      <c r="F181">
        <v>2201071</v>
      </c>
      <c r="G181" t="s">
        <v>433</v>
      </c>
      <c r="H181" t="s">
        <v>523</v>
      </c>
      <c r="I181">
        <v>100</v>
      </c>
      <c r="J181" t="s">
        <v>362</v>
      </c>
      <c r="K181" t="s">
        <v>1220</v>
      </c>
      <c r="L181" t="s">
        <v>1192</v>
      </c>
      <c r="M181" t="s">
        <v>1184</v>
      </c>
      <c r="N181" s="3">
        <v>0.06</v>
      </c>
      <c r="O181" s="3">
        <v>7.0000000000000007E-2</v>
      </c>
      <c r="P181" s="3">
        <v>7.0000000000000007E-2</v>
      </c>
      <c r="Q181" s="3">
        <v>7.0000000000000007E-2</v>
      </c>
      <c r="R181">
        <v>219</v>
      </c>
      <c r="S181" t="s">
        <v>524</v>
      </c>
      <c r="T181" s="1">
        <v>1000</v>
      </c>
      <c r="U181">
        <v>0</v>
      </c>
      <c r="V181">
        <v>0</v>
      </c>
      <c r="W181">
        <v>0</v>
      </c>
      <c r="X181">
        <v>0</v>
      </c>
      <c r="Y181">
        <v>0</v>
      </c>
      <c r="Z181" s="1">
        <v>1000</v>
      </c>
      <c r="AA181">
        <v>0</v>
      </c>
      <c r="AB181">
        <v>0</v>
      </c>
      <c r="AC181">
        <v>0</v>
      </c>
      <c r="AD181">
        <v>0</v>
      </c>
      <c r="AE181" s="1">
        <v>1000</v>
      </c>
      <c r="AF181" s="1">
        <f t="shared" si="9"/>
        <v>1070</v>
      </c>
      <c r="AG181" s="1">
        <f t="shared" si="10"/>
        <v>1144.9000000000001</v>
      </c>
      <c r="AH181" s="1">
        <f t="shared" si="11"/>
        <v>1225.0430000000001</v>
      </c>
    </row>
    <row r="182" spans="1:34" x14ac:dyDescent="0.35">
      <c r="A182" s="8">
        <v>22</v>
      </c>
      <c r="B182" t="s">
        <v>356</v>
      </c>
      <c r="C182" s="9">
        <v>2201</v>
      </c>
      <c r="D182" t="s">
        <v>357</v>
      </c>
      <c r="E182" t="str">
        <f t="shared" si="8"/>
        <v xml:space="preserve">2201Calidad, cobertura y fortalecimiento de la educacion inicial, prescolar, basica y media                                                                   </v>
      </c>
      <c r="F182">
        <v>2201071</v>
      </c>
      <c r="G182" t="s">
        <v>433</v>
      </c>
      <c r="H182" t="s">
        <v>525</v>
      </c>
      <c r="I182">
        <v>100</v>
      </c>
      <c r="J182" t="s">
        <v>362</v>
      </c>
      <c r="K182" t="s">
        <v>1220</v>
      </c>
      <c r="L182" t="s">
        <v>1192</v>
      </c>
      <c r="M182" t="s">
        <v>1184</v>
      </c>
      <c r="N182" s="3">
        <v>0.06</v>
      </c>
      <c r="O182" s="3">
        <v>7.0000000000000007E-2</v>
      </c>
      <c r="P182" s="3">
        <v>7.0000000000000007E-2</v>
      </c>
      <c r="Q182" s="3">
        <v>7.0000000000000007E-2</v>
      </c>
      <c r="R182">
        <v>220</v>
      </c>
      <c r="S182" t="s">
        <v>526</v>
      </c>
      <c r="T182" s="1">
        <v>426108973.75</v>
      </c>
      <c r="U182">
        <v>0</v>
      </c>
      <c r="V182">
        <v>0</v>
      </c>
      <c r="W182">
        <v>0</v>
      </c>
      <c r="X182">
        <v>0</v>
      </c>
      <c r="Y182">
        <v>0</v>
      </c>
      <c r="Z182" s="1">
        <v>426108973.75</v>
      </c>
      <c r="AA182" s="1">
        <v>78173200</v>
      </c>
      <c r="AB182" s="1">
        <v>78173200</v>
      </c>
      <c r="AC182" s="1">
        <v>78173200</v>
      </c>
      <c r="AD182" s="1">
        <v>78173200</v>
      </c>
      <c r="AE182" s="1">
        <v>347935773.75</v>
      </c>
      <c r="AF182" s="1">
        <f t="shared" si="9"/>
        <v>455936601.91250002</v>
      </c>
      <c r="AG182" s="1">
        <f t="shared" si="10"/>
        <v>487852164.04637504</v>
      </c>
      <c r="AH182" s="1">
        <f t="shared" si="11"/>
        <v>522001815.5296213</v>
      </c>
    </row>
    <row r="183" spans="1:34" x14ac:dyDescent="0.35">
      <c r="A183" s="8">
        <v>22</v>
      </c>
      <c r="B183" t="s">
        <v>356</v>
      </c>
      <c r="C183" s="9">
        <v>2201</v>
      </c>
      <c r="D183" t="s">
        <v>357</v>
      </c>
      <c r="E183" t="str">
        <f t="shared" si="8"/>
        <v xml:space="preserve">2201Calidad, cobertura y fortalecimiento de la educacion inicial, prescolar, basica y media                                                                   </v>
      </c>
      <c r="F183">
        <v>2201071</v>
      </c>
      <c r="G183" t="s">
        <v>433</v>
      </c>
      <c r="H183" t="s">
        <v>527</v>
      </c>
      <c r="I183">
        <v>100</v>
      </c>
      <c r="J183" t="s">
        <v>362</v>
      </c>
      <c r="K183" t="s">
        <v>1220</v>
      </c>
      <c r="L183" t="s">
        <v>1192</v>
      </c>
      <c r="M183" t="s">
        <v>1184</v>
      </c>
      <c r="N183" s="3">
        <v>0.06</v>
      </c>
      <c r="O183" s="3">
        <v>7.0000000000000007E-2</v>
      </c>
      <c r="P183" s="3">
        <v>7.0000000000000007E-2</v>
      </c>
      <c r="Q183" s="3">
        <v>7.0000000000000007E-2</v>
      </c>
      <c r="R183">
        <v>221</v>
      </c>
      <c r="S183" t="s">
        <v>528</v>
      </c>
      <c r="T183" s="1">
        <v>218476702.43000001</v>
      </c>
      <c r="U183">
        <v>0</v>
      </c>
      <c r="V183">
        <v>0</v>
      </c>
      <c r="W183">
        <v>0</v>
      </c>
      <c r="X183">
        <v>0</v>
      </c>
      <c r="Y183">
        <v>0</v>
      </c>
      <c r="Z183" s="1">
        <v>218476702.43000001</v>
      </c>
      <c r="AA183" s="1">
        <v>47688400</v>
      </c>
      <c r="AB183" s="1">
        <v>47688400</v>
      </c>
      <c r="AC183" s="1">
        <v>47688400</v>
      </c>
      <c r="AD183" s="1">
        <v>47688400</v>
      </c>
      <c r="AE183" s="1">
        <v>170788302.43000001</v>
      </c>
      <c r="AF183" s="1">
        <f t="shared" si="9"/>
        <v>233770071.60010001</v>
      </c>
      <c r="AG183" s="1">
        <f t="shared" si="10"/>
        <v>250133976.61210704</v>
      </c>
      <c r="AH183" s="1">
        <f t="shared" si="11"/>
        <v>267643354.97495455</v>
      </c>
    </row>
    <row r="184" spans="1:34" x14ac:dyDescent="0.35">
      <c r="A184" s="8">
        <v>22</v>
      </c>
      <c r="B184" t="s">
        <v>356</v>
      </c>
      <c r="C184" s="9">
        <v>2201</v>
      </c>
      <c r="D184" t="s">
        <v>357</v>
      </c>
      <c r="E184" t="str">
        <f t="shared" si="8"/>
        <v xml:space="preserve">2201Calidad, cobertura y fortalecimiento de la educacion inicial, prescolar, basica y media                                                                   </v>
      </c>
      <c r="F184">
        <v>2201071</v>
      </c>
      <c r="G184" t="s">
        <v>433</v>
      </c>
      <c r="H184" t="s">
        <v>529</v>
      </c>
      <c r="I184">
        <v>100</v>
      </c>
      <c r="J184" t="s">
        <v>362</v>
      </c>
      <c r="K184" t="s">
        <v>1220</v>
      </c>
      <c r="L184" t="s">
        <v>1192</v>
      </c>
      <c r="M184" t="s">
        <v>1184</v>
      </c>
      <c r="N184" s="3">
        <v>0.06</v>
      </c>
      <c r="O184" s="3">
        <v>7.0000000000000007E-2</v>
      </c>
      <c r="P184" s="3">
        <v>7.0000000000000007E-2</v>
      </c>
      <c r="Q184" s="3">
        <v>7.0000000000000007E-2</v>
      </c>
      <c r="R184">
        <v>222</v>
      </c>
      <c r="S184" t="s">
        <v>530</v>
      </c>
      <c r="T184" s="1">
        <v>60540266.689999998</v>
      </c>
      <c r="U184">
        <v>0</v>
      </c>
      <c r="V184">
        <v>0</v>
      </c>
      <c r="W184">
        <v>0</v>
      </c>
      <c r="X184">
        <v>0</v>
      </c>
      <c r="Y184">
        <v>0</v>
      </c>
      <c r="Z184" s="1">
        <v>60540266.689999998</v>
      </c>
      <c r="AA184" s="1">
        <v>11231100</v>
      </c>
      <c r="AB184" s="1">
        <v>11231100</v>
      </c>
      <c r="AC184" s="1">
        <v>11231100</v>
      </c>
      <c r="AD184" s="1">
        <v>11231100</v>
      </c>
      <c r="AE184" s="1">
        <v>49309166.689999998</v>
      </c>
      <c r="AF184" s="1">
        <f t="shared" si="9"/>
        <v>64778085.3583</v>
      </c>
      <c r="AG184" s="1">
        <f t="shared" si="10"/>
        <v>69312551.333380997</v>
      </c>
      <c r="AH184" s="1">
        <f t="shared" si="11"/>
        <v>74164429.926717669</v>
      </c>
    </row>
    <row r="185" spans="1:34" x14ac:dyDescent="0.35">
      <c r="A185" s="8">
        <v>22</v>
      </c>
      <c r="B185" t="s">
        <v>356</v>
      </c>
      <c r="C185" s="9">
        <v>2201</v>
      </c>
      <c r="D185" t="s">
        <v>357</v>
      </c>
      <c r="E185" t="str">
        <f t="shared" si="8"/>
        <v xml:space="preserve">2201Calidad, cobertura y fortalecimiento de la educacion inicial, prescolar, basica y media                                                                   </v>
      </c>
      <c r="F185">
        <v>2201071</v>
      </c>
      <c r="G185" t="s">
        <v>433</v>
      </c>
      <c r="H185" t="s">
        <v>531</v>
      </c>
      <c r="I185">
        <v>100</v>
      </c>
      <c r="J185" t="s">
        <v>362</v>
      </c>
      <c r="K185" t="s">
        <v>1220</v>
      </c>
      <c r="L185" t="s">
        <v>1192</v>
      </c>
      <c r="M185" t="s">
        <v>1184</v>
      </c>
      <c r="N185" s="3">
        <v>0.06</v>
      </c>
      <c r="O185" s="3">
        <v>7.0000000000000007E-2</v>
      </c>
      <c r="P185" s="3">
        <v>7.0000000000000007E-2</v>
      </c>
      <c r="Q185" s="3">
        <v>7.0000000000000007E-2</v>
      </c>
      <c r="R185">
        <v>223</v>
      </c>
      <c r="S185" t="s">
        <v>532</v>
      </c>
      <c r="T185" s="1">
        <v>10681391.949999999</v>
      </c>
      <c r="U185">
        <v>0</v>
      </c>
      <c r="V185">
        <v>0</v>
      </c>
      <c r="W185">
        <v>0</v>
      </c>
      <c r="X185">
        <v>0</v>
      </c>
      <c r="Y185">
        <v>0</v>
      </c>
      <c r="Z185" s="1">
        <v>10681391.949999999</v>
      </c>
      <c r="AA185" s="1">
        <v>3924100</v>
      </c>
      <c r="AB185" s="1">
        <v>3924100</v>
      </c>
      <c r="AC185" s="1">
        <v>3924100</v>
      </c>
      <c r="AD185" s="1">
        <v>3924100</v>
      </c>
      <c r="AE185" s="1">
        <v>6757291.9500000002</v>
      </c>
      <c r="AF185" s="1">
        <f t="shared" si="9"/>
        <v>11429089.386499999</v>
      </c>
      <c r="AG185" s="1">
        <f t="shared" si="10"/>
        <v>12229125.643555</v>
      </c>
      <c r="AH185" s="1">
        <f t="shared" si="11"/>
        <v>13085164.438603852</v>
      </c>
    </row>
    <row r="186" spans="1:34" x14ac:dyDescent="0.35">
      <c r="A186" s="8">
        <v>22</v>
      </c>
      <c r="B186" t="s">
        <v>356</v>
      </c>
      <c r="C186" s="9">
        <v>2201</v>
      </c>
      <c r="D186" t="s">
        <v>357</v>
      </c>
      <c r="E186" t="str">
        <f t="shared" si="8"/>
        <v xml:space="preserve">2201Calidad, cobertura y fortalecimiento de la educacion inicial, prescolar, basica y media                                                                   </v>
      </c>
      <c r="F186">
        <v>2201071</v>
      </c>
      <c r="G186" t="s">
        <v>433</v>
      </c>
      <c r="H186" t="s">
        <v>533</v>
      </c>
      <c r="I186">
        <v>100</v>
      </c>
      <c r="J186" t="s">
        <v>362</v>
      </c>
      <c r="K186" t="s">
        <v>1220</v>
      </c>
      <c r="L186" t="s">
        <v>1192</v>
      </c>
      <c r="M186" t="s">
        <v>1184</v>
      </c>
      <c r="N186" s="3">
        <v>0.06</v>
      </c>
      <c r="O186" s="3">
        <v>7.0000000000000007E-2</v>
      </c>
      <c r="P186" s="3">
        <v>7.0000000000000007E-2</v>
      </c>
      <c r="Q186" s="3">
        <v>7.0000000000000007E-2</v>
      </c>
      <c r="R186">
        <v>228</v>
      </c>
      <c r="S186" t="s">
        <v>534</v>
      </c>
      <c r="T186" s="1">
        <v>3284767948.4200001</v>
      </c>
      <c r="U186">
        <v>0</v>
      </c>
      <c r="V186">
        <v>0</v>
      </c>
      <c r="W186">
        <v>0</v>
      </c>
      <c r="X186" s="1">
        <v>2580609478</v>
      </c>
      <c r="Y186">
        <v>0</v>
      </c>
      <c r="Z186" s="1">
        <v>704158470.41999996</v>
      </c>
      <c r="AA186">
        <v>0</v>
      </c>
      <c r="AB186">
        <v>0</v>
      </c>
      <c r="AC186">
        <v>0</v>
      </c>
      <c r="AD186">
        <v>0</v>
      </c>
      <c r="AE186" s="1">
        <v>704158470.41999996</v>
      </c>
      <c r="AF186" s="1">
        <f t="shared" si="9"/>
        <v>753449563.34940004</v>
      </c>
      <c r="AG186" s="1">
        <f t="shared" si="10"/>
        <v>806191032.78385806</v>
      </c>
      <c r="AH186" s="1">
        <f t="shared" si="11"/>
        <v>862624405.0787282</v>
      </c>
    </row>
    <row r="187" spans="1:34" x14ac:dyDescent="0.35">
      <c r="A187" s="8">
        <v>22</v>
      </c>
      <c r="B187" t="s">
        <v>356</v>
      </c>
      <c r="C187" s="9">
        <v>2201</v>
      </c>
      <c r="D187" t="s">
        <v>357</v>
      </c>
      <c r="E187" t="str">
        <f t="shared" si="8"/>
        <v xml:space="preserve">2201Calidad, cobertura y fortalecimiento de la educacion inicial, prescolar, basica y media                                                                   </v>
      </c>
      <c r="F187">
        <v>2201071</v>
      </c>
      <c r="G187" t="s">
        <v>433</v>
      </c>
      <c r="H187" t="s">
        <v>535</v>
      </c>
      <c r="I187">
        <v>100</v>
      </c>
      <c r="J187" t="s">
        <v>362</v>
      </c>
      <c r="K187" t="s">
        <v>1220</v>
      </c>
      <c r="L187" t="s">
        <v>1192</v>
      </c>
      <c r="M187" t="s">
        <v>1184</v>
      </c>
      <c r="N187" s="3">
        <v>0.06</v>
      </c>
      <c r="O187" s="3">
        <v>7.0000000000000007E-2</v>
      </c>
      <c r="P187" s="3">
        <v>7.0000000000000007E-2</v>
      </c>
      <c r="Q187" s="3">
        <v>7.0000000000000007E-2</v>
      </c>
      <c r="R187">
        <v>229</v>
      </c>
      <c r="S187" t="s">
        <v>536</v>
      </c>
      <c r="T187" s="1">
        <v>2074952548.0999999</v>
      </c>
      <c r="U187">
        <v>0</v>
      </c>
      <c r="V187">
        <v>0</v>
      </c>
      <c r="W187">
        <v>0</v>
      </c>
      <c r="X187">
        <v>0</v>
      </c>
      <c r="Y187">
        <v>0</v>
      </c>
      <c r="Z187" s="1">
        <v>2074952548.0999999</v>
      </c>
      <c r="AA187">
        <v>0</v>
      </c>
      <c r="AB187">
        <v>0</v>
      </c>
      <c r="AC187">
        <v>0</v>
      </c>
      <c r="AD187">
        <v>0</v>
      </c>
      <c r="AE187" s="1">
        <v>2074952548.0999999</v>
      </c>
      <c r="AF187" s="1">
        <f t="shared" si="9"/>
        <v>2220199226.467</v>
      </c>
      <c r="AG187" s="1">
        <f t="shared" si="10"/>
        <v>2375613172.3196902</v>
      </c>
      <c r="AH187" s="1">
        <f t="shared" si="11"/>
        <v>2541906094.3820686</v>
      </c>
    </row>
    <row r="188" spans="1:34" x14ac:dyDescent="0.35">
      <c r="A188" s="8">
        <v>22</v>
      </c>
      <c r="B188" t="s">
        <v>356</v>
      </c>
      <c r="C188" s="9">
        <v>2201</v>
      </c>
      <c r="D188" t="s">
        <v>357</v>
      </c>
      <c r="E188" t="str">
        <f t="shared" si="8"/>
        <v xml:space="preserve">2201Calidad, cobertura y fortalecimiento de la educacion inicial, prescolar, basica y media                                                                   </v>
      </c>
      <c r="F188">
        <v>2201071</v>
      </c>
      <c r="G188" t="s">
        <v>433</v>
      </c>
      <c r="H188" t="s">
        <v>537</v>
      </c>
      <c r="I188">
        <v>100</v>
      </c>
      <c r="J188" t="s">
        <v>362</v>
      </c>
      <c r="K188" t="s">
        <v>1220</v>
      </c>
      <c r="L188" t="s">
        <v>1192</v>
      </c>
      <c r="M188" t="s">
        <v>1184</v>
      </c>
      <c r="N188" s="3">
        <v>0.06</v>
      </c>
      <c r="O188" s="3">
        <v>7.0000000000000007E-2</v>
      </c>
      <c r="P188" s="3">
        <v>7.0000000000000007E-2</v>
      </c>
      <c r="Q188" s="3">
        <v>7.0000000000000007E-2</v>
      </c>
      <c r="R188">
        <v>230</v>
      </c>
      <c r="S188" t="s">
        <v>538</v>
      </c>
      <c r="T188" s="1">
        <v>1000</v>
      </c>
      <c r="U188">
        <v>0</v>
      </c>
      <c r="V188">
        <v>0</v>
      </c>
      <c r="W188" s="1">
        <v>2580609478</v>
      </c>
      <c r="X188">
        <v>0</v>
      </c>
      <c r="Y188">
        <v>0</v>
      </c>
      <c r="Z188" s="1">
        <v>2580610478</v>
      </c>
      <c r="AA188" s="1">
        <v>967728929</v>
      </c>
      <c r="AB188" s="1">
        <v>967728929</v>
      </c>
      <c r="AC188" s="1">
        <v>967728929</v>
      </c>
      <c r="AD188" s="1">
        <v>967728929</v>
      </c>
      <c r="AE188" s="1">
        <v>1612881549</v>
      </c>
      <c r="AF188" s="1">
        <f t="shared" si="9"/>
        <v>2761253211.46</v>
      </c>
      <c r="AG188" s="1">
        <f t="shared" si="10"/>
        <v>2954540936.2622004</v>
      </c>
      <c r="AH188" s="1">
        <f t="shared" si="11"/>
        <v>3161358801.8005548</v>
      </c>
    </row>
    <row r="189" spans="1:34" x14ac:dyDescent="0.35">
      <c r="A189" s="8">
        <v>22</v>
      </c>
      <c r="B189" t="s">
        <v>356</v>
      </c>
      <c r="C189" s="9">
        <v>2201</v>
      </c>
      <c r="D189" t="s">
        <v>357</v>
      </c>
      <c r="E189" t="str">
        <f t="shared" si="8"/>
        <v xml:space="preserve">2201Calidad, cobertura y fortalecimiento de la educacion inicial, prescolar, basica y media                                                                   </v>
      </c>
      <c r="F189">
        <v>2201071</v>
      </c>
      <c r="G189" t="s">
        <v>433</v>
      </c>
      <c r="H189" t="s">
        <v>539</v>
      </c>
      <c r="I189">
        <v>100</v>
      </c>
      <c r="J189" t="s">
        <v>362</v>
      </c>
      <c r="K189" t="s">
        <v>1220</v>
      </c>
      <c r="L189" t="s">
        <v>1192</v>
      </c>
      <c r="M189" t="s">
        <v>1184</v>
      </c>
      <c r="N189" s="3">
        <v>0.06</v>
      </c>
      <c r="O189" s="3">
        <v>7.0000000000000007E-2</v>
      </c>
      <c r="P189" s="3">
        <v>7.0000000000000007E-2</v>
      </c>
      <c r="Q189" s="3">
        <v>7.0000000000000007E-2</v>
      </c>
      <c r="R189">
        <v>231</v>
      </c>
      <c r="S189" t="s">
        <v>540</v>
      </c>
      <c r="T189" s="1">
        <v>1000</v>
      </c>
      <c r="U189">
        <v>0</v>
      </c>
      <c r="V189">
        <v>0</v>
      </c>
      <c r="W189">
        <v>0</v>
      </c>
      <c r="X189">
        <v>0</v>
      </c>
      <c r="Y189">
        <v>0</v>
      </c>
      <c r="Z189" s="1">
        <v>1000</v>
      </c>
      <c r="AA189">
        <v>0</v>
      </c>
      <c r="AB189">
        <v>0</v>
      </c>
      <c r="AC189">
        <v>0</v>
      </c>
      <c r="AD189">
        <v>0</v>
      </c>
      <c r="AE189" s="1">
        <v>1000</v>
      </c>
      <c r="AF189" s="1">
        <f t="shared" si="9"/>
        <v>1070</v>
      </c>
      <c r="AG189" s="1">
        <f t="shared" si="10"/>
        <v>1144.9000000000001</v>
      </c>
      <c r="AH189" s="1">
        <f t="shared" si="11"/>
        <v>1225.0430000000001</v>
      </c>
    </row>
    <row r="190" spans="1:34" x14ac:dyDescent="0.35">
      <c r="A190" s="8">
        <v>22</v>
      </c>
      <c r="B190" t="s">
        <v>356</v>
      </c>
      <c r="C190" s="9">
        <v>2201</v>
      </c>
      <c r="D190" t="s">
        <v>357</v>
      </c>
      <c r="E190" t="str">
        <f t="shared" si="8"/>
        <v xml:space="preserve">2201Calidad, cobertura y fortalecimiento de la educacion inicial, prescolar, basica y media                                                                   </v>
      </c>
      <c r="F190">
        <v>2201071</v>
      </c>
      <c r="G190" t="s">
        <v>433</v>
      </c>
      <c r="H190" t="s">
        <v>541</v>
      </c>
      <c r="I190">
        <v>100</v>
      </c>
      <c r="J190" t="s">
        <v>362</v>
      </c>
      <c r="K190" t="s">
        <v>1220</v>
      </c>
      <c r="L190" t="s">
        <v>1192</v>
      </c>
      <c r="M190" t="s">
        <v>1184</v>
      </c>
      <c r="N190" s="3">
        <v>0.06</v>
      </c>
      <c r="O190" s="3">
        <v>7.0000000000000007E-2</v>
      </c>
      <c r="P190" s="3">
        <v>7.0000000000000007E-2</v>
      </c>
      <c r="Q190" s="3">
        <v>7.0000000000000007E-2</v>
      </c>
      <c r="R190">
        <v>232</v>
      </c>
      <c r="S190" t="s">
        <v>542</v>
      </c>
      <c r="T190" s="1">
        <v>461272465.97000003</v>
      </c>
      <c r="U190">
        <v>0</v>
      </c>
      <c r="V190">
        <v>0</v>
      </c>
      <c r="W190">
        <v>0</v>
      </c>
      <c r="X190">
        <v>0</v>
      </c>
      <c r="Y190">
        <v>0</v>
      </c>
      <c r="Z190" s="1">
        <v>461272465.97000003</v>
      </c>
      <c r="AA190" s="1">
        <v>89188800</v>
      </c>
      <c r="AB190" s="1">
        <v>89188800</v>
      </c>
      <c r="AC190" s="1">
        <v>89188800</v>
      </c>
      <c r="AD190" s="1">
        <v>89188800</v>
      </c>
      <c r="AE190" s="1">
        <v>372083665.97000003</v>
      </c>
      <c r="AF190" s="1">
        <f t="shared" si="9"/>
        <v>493561538.58790004</v>
      </c>
      <c r="AG190" s="1">
        <f t="shared" si="10"/>
        <v>528110846.28905308</v>
      </c>
      <c r="AH190" s="1">
        <f t="shared" si="11"/>
        <v>565078605.52928686</v>
      </c>
    </row>
    <row r="191" spans="1:34" x14ac:dyDescent="0.35">
      <c r="A191" s="8">
        <v>22</v>
      </c>
      <c r="B191" t="s">
        <v>356</v>
      </c>
      <c r="C191" s="9">
        <v>2201</v>
      </c>
      <c r="D191" t="s">
        <v>357</v>
      </c>
      <c r="E191" t="str">
        <f t="shared" si="8"/>
        <v xml:space="preserve">2201Calidad, cobertura y fortalecimiento de la educacion inicial, prescolar, basica y media                                                                   </v>
      </c>
      <c r="F191">
        <v>2201071</v>
      </c>
      <c r="G191" t="s">
        <v>433</v>
      </c>
      <c r="H191" t="s">
        <v>543</v>
      </c>
      <c r="I191">
        <v>100</v>
      </c>
      <c r="J191" t="s">
        <v>362</v>
      </c>
      <c r="K191" t="s">
        <v>1220</v>
      </c>
      <c r="L191" t="s">
        <v>1192</v>
      </c>
      <c r="M191" t="s">
        <v>1184</v>
      </c>
      <c r="N191" s="3">
        <v>0.06</v>
      </c>
      <c r="O191" s="3">
        <v>7.0000000000000007E-2</v>
      </c>
      <c r="P191" s="3">
        <v>7.0000000000000007E-2</v>
      </c>
      <c r="Q191" s="3">
        <v>7.0000000000000007E-2</v>
      </c>
      <c r="R191">
        <v>233</v>
      </c>
      <c r="S191" t="s">
        <v>544</v>
      </c>
      <c r="T191" s="1">
        <v>50446462.700000003</v>
      </c>
      <c r="U191">
        <v>0</v>
      </c>
      <c r="V191">
        <v>0</v>
      </c>
      <c r="W191">
        <v>0</v>
      </c>
      <c r="X191">
        <v>0</v>
      </c>
      <c r="Y191">
        <v>0</v>
      </c>
      <c r="Z191" s="1">
        <v>50446462.700000003</v>
      </c>
      <c r="AA191" s="1">
        <v>10734400</v>
      </c>
      <c r="AB191" s="1">
        <v>10734400</v>
      </c>
      <c r="AC191" s="1">
        <v>10734400</v>
      </c>
      <c r="AD191" s="1">
        <v>10734400</v>
      </c>
      <c r="AE191" s="1">
        <v>39712062.700000003</v>
      </c>
      <c r="AF191" s="1">
        <f t="shared" si="9"/>
        <v>53977715.089000009</v>
      </c>
      <c r="AG191" s="1">
        <f t="shared" si="10"/>
        <v>57756155.14523001</v>
      </c>
      <c r="AH191" s="1">
        <f t="shared" si="11"/>
        <v>61799086.005396113</v>
      </c>
    </row>
    <row r="192" spans="1:34" x14ac:dyDescent="0.35">
      <c r="A192" s="8">
        <v>22</v>
      </c>
      <c r="B192" t="s">
        <v>356</v>
      </c>
      <c r="C192" s="9">
        <v>2201</v>
      </c>
      <c r="D192" t="s">
        <v>357</v>
      </c>
      <c r="E192" t="str">
        <f t="shared" si="8"/>
        <v xml:space="preserve">2201Calidad, cobertura y fortalecimiento de la educacion inicial, prescolar, basica y media                                                                   </v>
      </c>
      <c r="F192">
        <v>2201071</v>
      </c>
      <c r="G192" t="s">
        <v>433</v>
      </c>
      <c r="H192" t="s">
        <v>545</v>
      </c>
      <c r="I192">
        <v>100</v>
      </c>
      <c r="J192" t="s">
        <v>362</v>
      </c>
      <c r="K192" t="s">
        <v>1220</v>
      </c>
      <c r="L192" t="s">
        <v>1192</v>
      </c>
      <c r="M192" t="s">
        <v>1184</v>
      </c>
      <c r="N192" s="3">
        <v>0.06</v>
      </c>
      <c r="O192" s="3">
        <v>7.0000000000000007E-2</v>
      </c>
      <c r="P192" s="3">
        <v>7.0000000000000007E-2</v>
      </c>
      <c r="Q192" s="3">
        <v>7.0000000000000007E-2</v>
      </c>
      <c r="R192">
        <v>240</v>
      </c>
      <c r="S192" t="s">
        <v>546</v>
      </c>
      <c r="T192" s="1">
        <v>5776123480.4799995</v>
      </c>
      <c r="U192">
        <v>0</v>
      </c>
      <c r="V192">
        <v>0</v>
      </c>
      <c r="W192">
        <v>0</v>
      </c>
      <c r="X192" s="1">
        <v>2229998947</v>
      </c>
      <c r="Y192">
        <v>0</v>
      </c>
      <c r="Z192" s="1">
        <v>3546124533.48</v>
      </c>
      <c r="AA192">
        <v>0</v>
      </c>
      <c r="AB192">
        <v>0</v>
      </c>
      <c r="AC192">
        <v>0</v>
      </c>
      <c r="AD192">
        <v>0</v>
      </c>
      <c r="AE192" s="1">
        <v>3546124533.48</v>
      </c>
      <c r="AF192" s="1">
        <f t="shared" si="9"/>
        <v>3794353250.8236003</v>
      </c>
      <c r="AG192" s="1">
        <f t="shared" si="10"/>
        <v>4059957978.3812528</v>
      </c>
      <c r="AH192" s="1">
        <f t="shared" si="11"/>
        <v>4344155036.8679409</v>
      </c>
    </row>
    <row r="193" spans="1:34" x14ac:dyDescent="0.35">
      <c r="A193" s="8">
        <v>22</v>
      </c>
      <c r="B193" t="s">
        <v>356</v>
      </c>
      <c r="C193" s="9">
        <v>2201</v>
      </c>
      <c r="D193" t="s">
        <v>357</v>
      </c>
      <c r="E193" t="str">
        <f t="shared" si="8"/>
        <v xml:space="preserve">2201Calidad, cobertura y fortalecimiento de la educacion inicial, prescolar, basica y media                                                                   </v>
      </c>
      <c r="F193">
        <v>2201071</v>
      </c>
      <c r="G193" t="s">
        <v>433</v>
      </c>
      <c r="H193" t="s">
        <v>547</v>
      </c>
      <c r="I193">
        <v>100</v>
      </c>
      <c r="J193" t="s">
        <v>362</v>
      </c>
      <c r="K193" t="s">
        <v>1220</v>
      </c>
      <c r="L193" t="s">
        <v>1192</v>
      </c>
      <c r="M193" t="s">
        <v>1184</v>
      </c>
      <c r="N193" s="3">
        <v>0.06</v>
      </c>
      <c r="O193" s="3">
        <v>7.0000000000000007E-2</v>
      </c>
      <c r="P193" s="3">
        <v>7.0000000000000007E-2</v>
      </c>
      <c r="Q193" s="3">
        <v>7.0000000000000007E-2</v>
      </c>
      <c r="R193">
        <v>241</v>
      </c>
      <c r="S193" t="s">
        <v>548</v>
      </c>
      <c r="T193" s="1">
        <v>1000</v>
      </c>
      <c r="U193">
        <v>0</v>
      </c>
      <c r="V193">
        <v>0</v>
      </c>
      <c r="W193" s="1">
        <v>2229998947</v>
      </c>
      <c r="X193">
        <v>0</v>
      </c>
      <c r="Y193">
        <v>0</v>
      </c>
      <c r="Z193" s="1">
        <v>2229999947</v>
      </c>
      <c r="AA193" s="1">
        <v>836249980</v>
      </c>
      <c r="AB193" s="1">
        <v>836249980</v>
      </c>
      <c r="AC193" s="1">
        <v>836249980</v>
      </c>
      <c r="AD193" s="1">
        <v>836249980</v>
      </c>
      <c r="AE193" s="1">
        <v>1393749967</v>
      </c>
      <c r="AF193" s="1">
        <f t="shared" si="9"/>
        <v>2386099943.29</v>
      </c>
      <c r="AG193" s="1">
        <f t="shared" si="10"/>
        <v>2553126939.3203001</v>
      </c>
      <c r="AH193" s="1">
        <f t="shared" si="11"/>
        <v>2731845825.0727215</v>
      </c>
    </row>
    <row r="194" spans="1:34" x14ac:dyDescent="0.35">
      <c r="A194" s="8">
        <v>22</v>
      </c>
      <c r="B194" t="s">
        <v>356</v>
      </c>
      <c r="C194" s="9">
        <v>2201</v>
      </c>
      <c r="D194" t="s">
        <v>357</v>
      </c>
      <c r="E194" t="str">
        <f t="shared" si="8"/>
        <v xml:space="preserve">2201Calidad, cobertura y fortalecimiento de la educacion inicial, prescolar, basica y media                                                                   </v>
      </c>
      <c r="F194">
        <v>2201071</v>
      </c>
      <c r="G194" t="s">
        <v>433</v>
      </c>
      <c r="H194" t="s">
        <v>549</v>
      </c>
      <c r="I194">
        <v>100</v>
      </c>
      <c r="J194" t="s">
        <v>362</v>
      </c>
      <c r="K194" t="s">
        <v>1220</v>
      </c>
      <c r="L194" t="s">
        <v>1192</v>
      </c>
      <c r="M194" t="s">
        <v>1184</v>
      </c>
      <c r="N194" s="3">
        <v>0.06</v>
      </c>
      <c r="O194" s="3">
        <v>7.0000000000000007E-2</v>
      </c>
      <c r="P194" s="3">
        <v>7.0000000000000007E-2</v>
      </c>
      <c r="Q194" s="3">
        <v>7.0000000000000007E-2</v>
      </c>
      <c r="R194">
        <v>242</v>
      </c>
      <c r="S194" t="s">
        <v>550</v>
      </c>
      <c r="T194" s="1">
        <v>514913832.33999997</v>
      </c>
      <c r="U194">
        <v>0</v>
      </c>
      <c r="V194">
        <v>0</v>
      </c>
      <c r="W194">
        <v>0</v>
      </c>
      <c r="X194">
        <v>0</v>
      </c>
      <c r="Y194">
        <v>0</v>
      </c>
      <c r="Z194" s="1">
        <v>514913832.33999997</v>
      </c>
      <c r="AA194" s="1">
        <v>955633</v>
      </c>
      <c r="AB194" s="1">
        <v>955633</v>
      </c>
      <c r="AC194" s="1">
        <v>955633</v>
      </c>
      <c r="AD194" s="1">
        <v>955633</v>
      </c>
      <c r="AE194" s="1">
        <v>513958199.33999997</v>
      </c>
      <c r="AF194" s="1">
        <f t="shared" si="9"/>
        <v>550957800.60380006</v>
      </c>
      <c r="AG194" s="1">
        <f t="shared" si="10"/>
        <v>589524846.64606607</v>
      </c>
      <c r="AH194" s="1">
        <f t="shared" si="11"/>
        <v>630791585.91129076</v>
      </c>
    </row>
    <row r="195" spans="1:34" x14ac:dyDescent="0.35">
      <c r="A195" s="8">
        <v>22</v>
      </c>
      <c r="B195" t="s">
        <v>356</v>
      </c>
      <c r="C195" s="9">
        <v>2201</v>
      </c>
      <c r="D195" t="s">
        <v>357</v>
      </c>
      <c r="E195" t="str">
        <f t="shared" ref="E195:E258" si="12">+CONCATENATE(C195, ,D195)</f>
        <v xml:space="preserve">2201Calidad, cobertura y fortalecimiento de la educacion inicial, prescolar, basica y media                                                                   </v>
      </c>
      <c r="F195">
        <v>2201071</v>
      </c>
      <c r="G195" t="s">
        <v>433</v>
      </c>
      <c r="H195" t="s">
        <v>551</v>
      </c>
      <c r="I195">
        <v>100</v>
      </c>
      <c r="J195" t="s">
        <v>362</v>
      </c>
      <c r="K195" t="s">
        <v>1220</v>
      </c>
      <c r="L195" t="s">
        <v>1192</v>
      </c>
      <c r="M195" t="s">
        <v>1184</v>
      </c>
      <c r="N195" s="3">
        <v>0.06</v>
      </c>
      <c r="O195" s="3">
        <v>7.0000000000000007E-2</v>
      </c>
      <c r="P195" s="3">
        <v>7.0000000000000007E-2</v>
      </c>
      <c r="Q195" s="3">
        <v>7.0000000000000007E-2</v>
      </c>
      <c r="R195">
        <v>243</v>
      </c>
      <c r="S195" t="s">
        <v>552</v>
      </c>
      <c r="T195" s="1">
        <v>283781102.64999998</v>
      </c>
      <c r="U195">
        <v>0</v>
      </c>
      <c r="V195">
        <v>0</v>
      </c>
      <c r="W195">
        <v>0</v>
      </c>
      <c r="X195">
        <v>0</v>
      </c>
      <c r="Y195">
        <v>0</v>
      </c>
      <c r="Z195" s="1">
        <v>283781102.64999998</v>
      </c>
      <c r="AA195">
        <v>0</v>
      </c>
      <c r="AB195">
        <v>0</v>
      </c>
      <c r="AC195">
        <v>0</v>
      </c>
      <c r="AD195">
        <v>0</v>
      </c>
      <c r="AE195" s="1">
        <v>283781102.64999998</v>
      </c>
      <c r="AF195" s="1">
        <f t="shared" ref="AF195:AF258" si="13">+$Z195*(1+$O195)</f>
        <v>303645779.8355</v>
      </c>
      <c r="AG195" s="1">
        <f t="shared" ref="AG195:AG258" si="14">+$AF195*(1+$P195)</f>
        <v>324900984.423985</v>
      </c>
      <c r="AH195" s="1">
        <f t="shared" ref="AH195:AH258" si="15">+$AG195*(1+$Q195)</f>
        <v>347644053.333664</v>
      </c>
    </row>
    <row r="196" spans="1:34" x14ac:dyDescent="0.35">
      <c r="A196" s="8">
        <v>22</v>
      </c>
      <c r="B196" t="s">
        <v>356</v>
      </c>
      <c r="C196" s="9">
        <v>2201</v>
      </c>
      <c r="D196" t="s">
        <v>357</v>
      </c>
      <c r="E196" t="str">
        <f t="shared" si="12"/>
        <v xml:space="preserve">2201Calidad, cobertura y fortalecimiento de la educacion inicial, prescolar, basica y media                                                                   </v>
      </c>
      <c r="F196">
        <v>2201071</v>
      </c>
      <c r="G196" t="s">
        <v>433</v>
      </c>
      <c r="H196" t="s">
        <v>553</v>
      </c>
      <c r="I196">
        <v>100</v>
      </c>
      <c r="J196" t="s">
        <v>362</v>
      </c>
      <c r="K196" t="s">
        <v>1220</v>
      </c>
      <c r="L196" t="s">
        <v>1192</v>
      </c>
      <c r="M196" t="s">
        <v>1184</v>
      </c>
      <c r="N196" s="3">
        <v>0.06</v>
      </c>
      <c r="O196" s="3">
        <v>7.0000000000000007E-2</v>
      </c>
      <c r="P196" s="3">
        <v>7.0000000000000007E-2</v>
      </c>
      <c r="Q196" s="3">
        <v>7.0000000000000007E-2</v>
      </c>
      <c r="R196">
        <v>244</v>
      </c>
      <c r="S196" t="s">
        <v>554</v>
      </c>
      <c r="T196" s="1">
        <v>54930032.609999999</v>
      </c>
      <c r="U196">
        <v>0</v>
      </c>
      <c r="V196">
        <v>0</v>
      </c>
      <c r="W196">
        <v>0</v>
      </c>
      <c r="X196">
        <v>0</v>
      </c>
      <c r="Y196">
        <v>0</v>
      </c>
      <c r="Z196" s="1">
        <v>54930032.609999999</v>
      </c>
      <c r="AA196">
        <v>0</v>
      </c>
      <c r="AB196">
        <v>0</v>
      </c>
      <c r="AC196">
        <v>0</v>
      </c>
      <c r="AD196">
        <v>0</v>
      </c>
      <c r="AE196" s="1">
        <v>54930032.609999999</v>
      </c>
      <c r="AF196" s="1">
        <f t="shared" si="13"/>
        <v>58775134.892700002</v>
      </c>
      <c r="AG196" s="1">
        <f t="shared" si="14"/>
        <v>62889394.335189007</v>
      </c>
      <c r="AH196" s="1">
        <f t="shared" si="15"/>
        <v>67291651.938652247</v>
      </c>
    </row>
    <row r="197" spans="1:34" x14ac:dyDescent="0.35">
      <c r="A197" s="8">
        <v>22</v>
      </c>
      <c r="B197" t="s">
        <v>356</v>
      </c>
      <c r="C197" s="9">
        <v>2201</v>
      </c>
      <c r="D197" t="s">
        <v>357</v>
      </c>
      <c r="E197" t="str">
        <f t="shared" si="12"/>
        <v xml:space="preserve">2201Calidad, cobertura y fortalecimiento de la educacion inicial, prescolar, basica y media                                                                   </v>
      </c>
      <c r="F197">
        <v>2201071</v>
      </c>
      <c r="G197" t="s">
        <v>433</v>
      </c>
      <c r="H197" t="s">
        <v>555</v>
      </c>
      <c r="I197">
        <v>100</v>
      </c>
      <c r="J197" t="s">
        <v>362</v>
      </c>
      <c r="K197" t="s">
        <v>1220</v>
      </c>
      <c r="L197" t="s">
        <v>1192</v>
      </c>
      <c r="M197" t="s">
        <v>1184</v>
      </c>
      <c r="N197" s="3">
        <v>0.06</v>
      </c>
      <c r="O197" s="3">
        <v>7.0000000000000007E-2</v>
      </c>
      <c r="P197" s="3">
        <v>7.0000000000000007E-2</v>
      </c>
      <c r="Q197" s="3">
        <v>7.0000000000000007E-2</v>
      </c>
      <c r="R197">
        <v>245</v>
      </c>
      <c r="S197" t="s">
        <v>556</v>
      </c>
      <c r="T197" s="1">
        <v>60635112.899999999</v>
      </c>
      <c r="U197">
        <v>0</v>
      </c>
      <c r="V197">
        <v>0</v>
      </c>
      <c r="W197">
        <v>0</v>
      </c>
      <c r="X197">
        <v>0</v>
      </c>
      <c r="Y197">
        <v>0</v>
      </c>
      <c r="Z197" s="1">
        <v>60635112.899999999</v>
      </c>
      <c r="AA197">
        <v>0</v>
      </c>
      <c r="AB197">
        <v>0</v>
      </c>
      <c r="AC197">
        <v>0</v>
      </c>
      <c r="AD197">
        <v>0</v>
      </c>
      <c r="AE197" s="1">
        <v>60635112.899999999</v>
      </c>
      <c r="AF197" s="1">
        <f t="shared" si="13"/>
        <v>64879570.803000003</v>
      </c>
      <c r="AG197" s="1">
        <f t="shared" si="14"/>
        <v>69421140.759210005</v>
      </c>
      <c r="AH197" s="1">
        <f t="shared" si="15"/>
        <v>74280620.612354711</v>
      </c>
    </row>
    <row r="198" spans="1:34" x14ac:dyDescent="0.35">
      <c r="A198" s="8">
        <v>22</v>
      </c>
      <c r="B198" t="s">
        <v>356</v>
      </c>
      <c r="C198" s="9">
        <v>2201</v>
      </c>
      <c r="D198" t="s">
        <v>357</v>
      </c>
      <c r="E198" t="str">
        <f t="shared" si="12"/>
        <v xml:space="preserve">2201Calidad, cobertura y fortalecimiento de la educacion inicial, prescolar, basica y media                                                                   </v>
      </c>
      <c r="F198">
        <v>2201071</v>
      </c>
      <c r="G198" t="s">
        <v>433</v>
      </c>
      <c r="H198" t="s">
        <v>557</v>
      </c>
      <c r="I198">
        <v>100</v>
      </c>
      <c r="J198" t="s">
        <v>362</v>
      </c>
      <c r="K198" t="s">
        <v>1220</v>
      </c>
      <c r="L198" t="s">
        <v>1192</v>
      </c>
      <c r="M198" t="s">
        <v>1184</v>
      </c>
      <c r="N198" s="3">
        <v>0.06</v>
      </c>
      <c r="O198" s="3">
        <v>7.0000000000000007E-2</v>
      </c>
      <c r="P198" s="3">
        <v>7.0000000000000007E-2</v>
      </c>
      <c r="Q198" s="3">
        <v>7.0000000000000007E-2</v>
      </c>
      <c r="R198">
        <v>252</v>
      </c>
      <c r="S198" t="s">
        <v>558</v>
      </c>
      <c r="T198" s="1">
        <v>2001448315.2</v>
      </c>
      <c r="U198">
        <v>0</v>
      </c>
      <c r="V198">
        <v>0</v>
      </c>
      <c r="W198">
        <v>0</v>
      </c>
      <c r="X198">
        <v>0</v>
      </c>
      <c r="Y198">
        <v>0</v>
      </c>
      <c r="Z198" s="1">
        <v>2001448315.2</v>
      </c>
      <c r="AA198" s="1">
        <v>372065700</v>
      </c>
      <c r="AB198" s="1">
        <v>372065700</v>
      </c>
      <c r="AC198" s="1">
        <v>372065700</v>
      </c>
      <c r="AD198" s="1">
        <v>372065700</v>
      </c>
      <c r="AE198" s="1">
        <v>1629382615.2</v>
      </c>
      <c r="AF198" s="1">
        <f t="shared" si="13"/>
        <v>2141549697.2640002</v>
      </c>
      <c r="AG198" s="1">
        <f t="shared" si="14"/>
        <v>2291458176.0724802</v>
      </c>
      <c r="AH198" s="1">
        <f t="shared" si="15"/>
        <v>2451860248.3975539</v>
      </c>
    </row>
    <row r="199" spans="1:34" x14ac:dyDescent="0.35">
      <c r="A199" s="8">
        <v>22</v>
      </c>
      <c r="B199" t="s">
        <v>356</v>
      </c>
      <c r="C199" s="9">
        <v>2201</v>
      </c>
      <c r="D199" t="s">
        <v>357</v>
      </c>
      <c r="E199" t="str">
        <f t="shared" si="12"/>
        <v xml:space="preserve">2201Calidad, cobertura y fortalecimiento de la educacion inicial, prescolar, basica y media                                                                   </v>
      </c>
      <c r="F199">
        <v>2201071</v>
      </c>
      <c r="G199" t="s">
        <v>433</v>
      </c>
      <c r="H199" t="s">
        <v>559</v>
      </c>
      <c r="I199">
        <v>100</v>
      </c>
      <c r="J199" t="s">
        <v>362</v>
      </c>
      <c r="K199" t="s">
        <v>1220</v>
      </c>
      <c r="L199" t="s">
        <v>1192</v>
      </c>
      <c r="M199" t="s">
        <v>1184</v>
      </c>
      <c r="N199" s="3">
        <v>0.06</v>
      </c>
      <c r="O199" s="3">
        <v>7.0000000000000007E-2</v>
      </c>
      <c r="P199" s="3">
        <v>7.0000000000000007E-2</v>
      </c>
      <c r="Q199" s="3">
        <v>7.0000000000000007E-2</v>
      </c>
      <c r="R199">
        <v>253</v>
      </c>
      <c r="S199" t="s">
        <v>560</v>
      </c>
      <c r="T199" s="1">
        <v>251096731.19999999</v>
      </c>
      <c r="U199">
        <v>0</v>
      </c>
      <c r="V199">
        <v>0</v>
      </c>
      <c r="W199">
        <v>0</v>
      </c>
      <c r="X199">
        <v>0</v>
      </c>
      <c r="Y199">
        <v>0</v>
      </c>
      <c r="Z199" s="1">
        <v>251096731.19999999</v>
      </c>
      <c r="AA199" s="1">
        <v>47275700</v>
      </c>
      <c r="AB199" s="1">
        <v>47275700</v>
      </c>
      <c r="AC199" s="1">
        <v>47275700</v>
      </c>
      <c r="AD199" s="1">
        <v>47275700</v>
      </c>
      <c r="AE199" s="1">
        <v>203821031.19999999</v>
      </c>
      <c r="AF199" s="1">
        <f t="shared" si="13"/>
        <v>268673502.384</v>
      </c>
      <c r="AG199" s="1">
        <f t="shared" si="14"/>
        <v>287480647.55088001</v>
      </c>
      <c r="AH199" s="1">
        <f t="shared" si="15"/>
        <v>307604292.87944162</v>
      </c>
    </row>
    <row r="200" spans="1:34" x14ac:dyDescent="0.35">
      <c r="A200" s="8">
        <v>22</v>
      </c>
      <c r="B200" t="s">
        <v>356</v>
      </c>
      <c r="C200" s="9">
        <v>2201</v>
      </c>
      <c r="D200" t="s">
        <v>357</v>
      </c>
      <c r="E200" t="str">
        <f t="shared" si="12"/>
        <v xml:space="preserve">2201Calidad, cobertura y fortalecimiento de la educacion inicial, prescolar, basica y media                                                                   </v>
      </c>
      <c r="F200">
        <v>2201071</v>
      </c>
      <c r="G200" t="s">
        <v>433</v>
      </c>
      <c r="H200" t="s">
        <v>561</v>
      </c>
      <c r="I200">
        <v>100</v>
      </c>
      <c r="J200" t="s">
        <v>362</v>
      </c>
      <c r="K200" t="s">
        <v>1220</v>
      </c>
      <c r="L200" t="s">
        <v>1192</v>
      </c>
      <c r="M200" t="s">
        <v>1184</v>
      </c>
      <c r="N200" s="3">
        <v>0.06</v>
      </c>
      <c r="O200" s="3">
        <v>7.0000000000000007E-2</v>
      </c>
      <c r="P200" s="3">
        <v>7.0000000000000007E-2</v>
      </c>
      <c r="Q200" s="3">
        <v>7.0000000000000007E-2</v>
      </c>
      <c r="R200">
        <v>254</v>
      </c>
      <c r="S200" t="s">
        <v>562</v>
      </c>
      <c r="T200" s="1">
        <v>242358236.08000001</v>
      </c>
      <c r="U200">
        <v>0</v>
      </c>
      <c r="V200">
        <v>0</v>
      </c>
      <c r="W200">
        <v>0</v>
      </c>
      <c r="X200">
        <v>0</v>
      </c>
      <c r="Y200">
        <v>0</v>
      </c>
      <c r="Z200" s="1">
        <v>242358236.08000001</v>
      </c>
      <c r="AA200" s="1">
        <v>46498300</v>
      </c>
      <c r="AB200" s="1">
        <v>46498300</v>
      </c>
      <c r="AC200" s="1">
        <v>46498300</v>
      </c>
      <c r="AD200" s="1">
        <v>46498300</v>
      </c>
      <c r="AE200" s="1">
        <v>195859936.08000001</v>
      </c>
      <c r="AF200" s="1">
        <f t="shared" si="13"/>
        <v>259323312.60560003</v>
      </c>
      <c r="AG200" s="1">
        <f t="shared" si="14"/>
        <v>277475944.48799205</v>
      </c>
      <c r="AH200" s="1">
        <f t="shared" si="15"/>
        <v>296899260.60215151</v>
      </c>
    </row>
    <row r="201" spans="1:34" x14ac:dyDescent="0.35">
      <c r="A201" s="8">
        <v>22</v>
      </c>
      <c r="B201" t="s">
        <v>356</v>
      </c>
      <c r="C201" s="9">
        <v>2201</v>
      </c>
      <c r="D201" t="s">
        <v>357</v>
      </c>
      <c r="E201" t="str">
        <f t="shared" si="12"/>
        <v xml:space="preserve">2201Calidad, cobertura y fortalecimiento de la educacion inicial, prescolar, basica y media                                                                   </v>
      </c>
      <c r="F201">
        <v>2201071</v>
      </c>
      <c r="G201" t="s">
        <v>433</v>
      </c>
      <c r="H201" t="s">
        <v>563</v>
      </c>
      <c r="I201">
        <v>100</v>
      </c>
      <c r="J201" t="s">
        <v>362</v>
      </c>
      <c r="K201" t="s">
        <v>1220</v>
      </c>
      <c r="L201" t="s">
        <v>1192</v>
      </c>
      <c r="M201" t="s">
        <v>1184</v>
      </c>
      <c r="N201" s="3">
        <v>0.06</v>
      </c>
      <c r="O201" s="3">
        <v>7.0000000000000007E-2</v>
      </c>
      <c r="P201" s="3">
        <v>7.0000000000000007E-2</v>
      </c>
      <c r="Q201" s="3">
        <v>7.0000000000000007E-2</v>
      </c>
      <c r="R201">
        <v>255</v>
      </c>
      <c r="S201" t="s">
        <v>564</v>
      </c>
      <c r="T201" s="1">
        <v>25376042.739999998</v>
      </c>
      <c r="U201">
        <v>0</v>
      </c>
      <c r="V201">
        <v>0</v>
      </c>
      <c r="W201">
        <v>0</v>
      </c>
      <c r="X201">
        <v>0</v>
      </c>
      <c r="Y201">
        <v>0</v>
      </c>
      <c r="Z201" s="1">
        <v>25376042.739999998</v>
      </c>
      <c r="AA201" s="1">
        <v>5015500</v>
      </c>
      <c r="AB201" s="1">
        <v>5015500</v>
      </c>
      <c r="AC201" s="1">
        <v>5015500</v>
      </c>
      <c r="AD201" s="1">
        <v>5015500</v>
      </c>
      <c r="AE201" s="1">
        <v>20360542.739999998</v>
      </c>
      <c r="AF201" s="1">
        <f t="shared" si="13"/>
        <v>27152365.731800001</v>
      </c>
      <c r="AG201" s="1">
        <f t="shared" si="14"/>
        <v>29053031.333026003</v>
      </c>
      <c r="AH201" s="1">
        <f t="shared" si="15"/>
        <v>31086743.526337825</v>
      </c>
    </row>
    <row r="202" spans="1:34" x14ac:dyDescent="0.35">
      <c r="A202" s="8">
        <v>22</v>
      </c>
      <c r="B202" t="s">
        <v>356</v>
      </c>
      <c r="C202" s="9">
        <v>2201</v>
      </c>
      <c r="D202" t="s">
        <v>357</v>
      </c>
      <c r="E202" t="str">
        <f t="shared" si="12"/>
        <v xml:space="preserve">2201Calidad, cobertura y fortalecimiento de la educacion inicial, prescolar, basica y media                                                                   </v>
      </c>
      <c r="F202">
        <v>2201071</v>
      </c>
      <c r="G202" t="s">
        <v>433</v>
      </c>
      <c r="H202" t="s">
        <v>565</v>
      </c>
      <c r="I202">
        <v>100</v>
      </c>
      <c r="J202" t="s">
        <v>362</v>
      </c>
      <c r="K202" t="s">
        <v>1220</v>
      </c>
      <c r="L202" t="s">
        <v>1192</v>
      </c>
      <c r="M202" t="s">
        <v>1184</v>
      </c>
      <c r="N202" s="3">
        <v>0.06</v>
      </c>
      <c r="O202" s="3">
        <v>7.0000000000000007E-2</v>
      </c>
      <c r="P202" s="3">
        <v>7.0000000000000007E-2</v>
      </c>
      <c r="Q202" s="3">
        <v>7.0000000000000007E-2</v>
      </c>
      <c r="R202">
        <v>260</v>
      </c>
      <c r="S202" t="s">
        <v>566</v>
      </c>
      <c r="T202" s="1">
        <v>68757695.420000002</v>
      </c>
      <c r="U202">
        <v>0</v>
      </c>
      <c r="V202">
        <v>0</v>
      </c>
      <c r="W202">
        <v>0</v>
      </c>
      <c r="X202">
        <v>0</v>
      </c>
      <c r="Y202">
        <v>0</v>
      </c>
      <c r="Z202" s="1">
        <v>68757695.420000002</v>
      </c>
      <c r="AA202" s="1">
        <v>12837600</v>
      </c>
      <c r="AB202" s="1">
        <v>12837600</v>
      </c>
      <c r="AC202" s="1">
        <v>12837600</v>
      </c>
      <c r="AD202" s="1">
        <v>12837600</v>
      </c>
      <c r="AE202" s="1">
        <v>55920095.420000002</v>
      </c>
      <c r="AF202" s="1">
        <f t="shared" si="13"/>
        <v>73570734.099399999</v>
      </c>
      <c r="AG202" s="1">
        <f t="shared" si="14"/>
        <v>78720685.486358002</v>
      </c>
      <c r="AH202" s="1">
        <f t="shared" si="15"/>
        <v>84231133.47040306</v>
      </c>
    </row>
    <row r="203" spans="1:34" x14ac:dyDescent="0.35">
      <c r="A203" s="8">
        <v>22</v>
      </c>
      <c r="B203" t="s">
        <v>356</v>
      </c>
      <c r="C203" s="9">
        <v>2201</v>
      </c>
      <c r="D203" t="s">
        <v>357</v>
      </c>
      <c r="E203" t="str">
        <f t="shared" si="12"/>
        <v xml:space="preserve">2201Calidad, cobertura y fortalecimiento de la educacion inicial, prescolar, basica y media                                                                   </v>
      </c>
      <c r="F203">
        <v>2201071</v>
      </c>
      <c r="G203" t="s">
        <v>433</v>
      </c>
      <c r="H203" t="s">
        <v>567</v>
      </c>
      <c r="I203">
        <v>100</v>
      </c>
      <c r="J203" t="s">
        <v>362</v>
      </c>
      <c r="K203" t="s">
        <v>1220</v>
      </c>
      <c r="L203" t="s">
        <v>1192</v>
      </c>
      <c r="M203" t="s">
        <v>1184</v>
      </c>
      <c r="N203" s="3">
        <v>0.06</v>
      </c>
      <c r="O203" s="3">
        <v>7.0000000000000007E-2</v>
      </c>
      <c r="P203" s="3">
        <v>7.0000000000000007E-2</v>
      </c>
      <c r="Q203" s="3">
        <v>7.0000000000000007E-2</v>
      </c>
      <c r="R203">
        <v>261</v>
      </c>
      <c r="S203" t="s">
        <v>568</v>
      </c>
      <c r="T203" s="1">
        <v>114377464.08</v>
      </c>
      <c r="U203">
        <v>0</v>
      </c>
      <c r="V203">
        <v>0</v>
      </c>
      <c r="W203">
        <v>0</v>
      </c>
      <c r="X203">
        <v>0</v>
      </c>
      <c r="Y203">
        <v>0</v>
      </c>
      <c r="Z203" s="1">
        <v>114377464.08</v>
      </c>
      <c r="AA203" s="1">
        <v>16231600</v>
      </c>
      <c r="AB203" s="1">
        <v>16231600</v>
      </c>
      <c r="AC203" s="1">
        <v>16231600</v>
      </c>
      <c r="AD203" s="1">
        <v>16231600</v>
      </c>
      <c r="AE203" s="1">
        <v>98145864.079999998</v>
      </c>
      <c r="AF203" s="1">
        <f t="shared" si="13"/>
        <v>122383886.56560001</v>
      </c>
      <c r="AG203" s="1">
        <f t="shared" si="14"/>
        <v>130950758.62519202</v>
      </c>
      <c r="AH203" s="1">
        <f t="shared" si="15"/>
        <v>140117311.72895548</v>
      </c>
    </row>
    <row r="204" spans="1:34" x14ac:dyDescent="0.35">
      <c r="A204" s="8">
        <v>22</v>
      </c>
      <c r="B204" t="s">
        <v>356</v>
      </c>
      <c r="C204" s="9">
        <v>2201</v>
      </c>
      <c r="D204" t="s">
        <v>357</v>
      </c>
      <c r="E204" t="str">
        <f t="shared" si="12"/>
        <v xml:space="preserve">2201Calidad, cobertura y fortalecimiento de la educacion inicial, prescolar, basica y media                                                                   </v>
      </c>
      <c r="F204">
        <v>2201071</v>
      </c>
      <c r="G204" t="s">
        <v>433</v>
      </c>
      <c r="H204" t="s">
        <v>569</v>
      </c>
      <c r="I204">
        <v>100</v>
      </c>
      <c r="J204" t="s">
        <v>362</v>
      </c>
      <c r="K204" t="s">
        <v>1220</v>
      </c>
      <c r="L204" t="s">
        <v>1192</v>
      </c>
      <c r="M204" t="s">
        <v>1184</v>
      </c>
      <c r="N204" s="3">
        <v>0.06</v>
      </c>
      <c r="O204" s="3">
        <v>7.0000000000000007E-2</v>
      </c>
      <c r="P204" s="3">
        <v>7.0000000000000007E-2</v>
      </c>
      <c r="Q204" s="3">
        <v>7.0000000000000007E-2</v>
      </c>
      <c r="R204">
        <v>262</v>
      </c>
      <c r="S204" t="s">
        <v>570</v>
      </c>
      <c r="T204" s="1">
        <v>2827492.01</v>
      </c>
      <c r="U204">
        <v>0</v>
      </c>
      <c r="V204">
        <v>0</v>
      </c>
      <c r="W204">
        <v>0</v>
      </c>
      <c r="X204">
        <v>0</v>
      </c>
      <c r="Y204">
        <v>0</v>
      </c>
      <c r="Z204" s="1">
        <v>2827492.01</v>
      </c>
      <c r="AA204" s="1">
        <v>628800</v>
      </c>
      <c r="AB204" s="1">
        <v>628800</v>
      </c>
      <c r="AC204" s="1">
        <v>628800</v>
      </c>
      <c r="AD204" s="1">
        <v>628800</v>
      </c>
      <c r="AE204" s="1">
        <v>2198692.0099999998</v>
      </c>
      <c r="AF204" s="1">
        <f t="shared" si="13"/>
        <v>3025416.4506999999</v>
      </c>
      <c r="AG204" s="1">
        <f t="shared" si="14"/>
        <v>3237195.6022490002</v>
      </c>
      <c r="AH204" s="1">
        <f t="shared" si="15"/>
        <v>3463799.2944064303</v>
      </c>
    </row>
    <row r="205" spans="1:34" x14ac:dyDescent="0.35">
      <c r="A205" s="8">
        <v>22</v>
      </c>
      <c r="B205" t="s">
        <v>356</v>
      </c>
      <c r="C205" s="9">
        <v>2201</v>
      </c>
      <c r="D205" t="s">
        <v>357</v>
      </c>
      <c r="E205" t="str">
        <f t="shared" si="12"/>
        <v xml:space="preserve">2201Calidad, cobertura y fortalecimiento de la educacion inicial, prescolar, basica y media                                                                   </v>
      </c>
      <c r="F205">
        <v>2201071</v>
      </c>
      <c r="G205" t="s">
        <v>433</v>
      </c>
      <c r="H205" t="s">
        <v>571</v>
      </c>
      <c r="I205">
        <v>100</v>
      </c>
      <c r="J205" t="s">
        <v>362</v>
      </c>
      <c r="K205" t="s">
        <v>1220</v>
      </c>
      <c r="L205" t="s">
        <v>1192</v>
      </c>
      <c r="M205" t="s">
        <v>1184</v>
      </c>
      <c r="N205" s="3">
        <v>0.06</v>
      </c>
      <c r="O205" s="3">
        <v>7.0000000000000007E-2</v>
      </c>
      <c r="P205" s="3">
        <v>7.0000000000000007E-2</v>
      </c>
      <c r="Q205" s="3">
        <v>7.0000000000000007E-2</v>
      </c>
      <c r="R205">
        <v>267</v>
      </c>
      <c r="S205" t="s">
        <v>572</v>
      </c>
      <c r="T205" s="1">
        <v>1501244191.2</v>
      </c>
      <c r="U205">
        <v>0</v>
      </c>
      <c r="V205">
        <v>0</v>
      </c>
      <c r="W205">
        <v>0</v>
      </c>
      <c r="X205">
        <v>0</v>
      </c>
      <c r="Y205">
        <v>0</v>
      </c>
      <c r="Z205" s="1">
        <v>1501244191.2</v>
      </c>
      <c r="AA205" s="1">
        <v>279089000</v>
      </c>
      <c r="AB205" s="1">
        <v>279089000</v>
      </c>
      <c r="AC205" s="1">
        <v>279089000</v>
      </c>
      <c r="AD205" s="1">
        <v>279089000</v>
      </c>
      <c r="AE205" s="1">
        <v>1222155191.2</v>
      </c>
      <c r="AF205" s="1">
        <f t="shared" si="13"/>
        <v>1606331284.5840001</v>
      </c>
      <c r="AG205" s="1">
        <f t="shared" si="14"/>
        <v>1718774474.5048802</v>
      </c>
      <c r="AH205" s="1">
        <f t="shared" si="15"/>
        <v>1839088687.720222</v>
      </c>
    </row>
    <row r="206" spans="1:34" x14ac:dyDescent="0.35">
      <c r="A206" s="8">
        <v>22</v>
      </c>
      <c r="B206" t="s">
        <v>356</v>
      </c>
      <c r="C206" s="9">
        <v>2201</v>
      </c>
      <c r="D206" t="s">
        <v>357</v>
      </c>
      <c r="E206" t="str">
        <f t="shared" si="12"/>
        <v xml:space="preserve">2201Calidad, cobertura y fortalecimiento de la educacion inicial, prescolar, basica y media                                                                   </v>
      </c>
      <c r="F206">
        <v>2201071</v>
      </c>
      <c r="G206" t="s">
        <v>433</v>
      </c>
      <c r="H206" t="s">
        <v>573</v>
      </c>
      <c r="I206">
        <v>100</v>
      </c>
      <c r="J206" t="s">
        <v>362</v>
      </c>
      <c r="K206" t="s">
        <v>1220</v>
      </c>
      <c r="L206" t="s">
        <v>1192</v>
      </c>
      <c r="M206" t="s">
        <v>1184</v>
      </c>
      <c r="N206" s="3">
        <v>0.06</v>
      </c>
      <c r="O206" s="3">
        <v>7.0000000000000007E-2</v>
      </c>
      <c r="P206" s="3">
        <v>7.0000000000000007E-2</v>
      </c>
      <c r="Q206" s="3">
        <v>7.0000000000000007E-2</v>
      </c>
      <c r="R206">
        <v>268</v>
      </c>
      <c r="S206" t="s">
        <v>574</v>
      </c>
      <c r="T206" s="1">
        <v>188335504.80000001</v>
      </c>
      <c r="U206">
        <v>0</v>
      </c>
      <c r="V206">
        <v>0</v>
      </c>
      <c r="W206">
        <v>0</v>
      </c>
      <c r="X206">
        <v>0</v>
      </c>
      <c r="Y206">
        <v>0</v>
      </c>
      <c r="Z206" s="1">
        <v>188335504.80000001</v>
      </c>
      <c r="AA206" s="1">
        <v>35459000</v>
      </c>
      <c r="AB206" s="1">
        <v>35459000</v>
      </c>
      <c r="AC206" s="1">
        <v>35459000</v>
      </c>
      <c r="AD206" s="1">
        <v>35459000</v>
      </c>
      <c r="AE206" s="1">
        <v>152876504.80000001</v>
      </c>
      <c r="AF206" s="1">
        <f t="shared" si="13"/>
        <v>201518990.13600004</v>
      </c>
      <c r="AG206" s="1">
        <f t="shared" si="14"/>
        <v>215625319.44552004</v>
      </c>
      <c r="AH206" s="1">
        <f t="shared" si="15"/>
        <v>230719091.80670646</v>
      </c>
    </row>
    <row r="207" spans="1:34" x14ac:dyDescent="0.35">
      <c r="A207" s="8">
        <v>22</v>
      </c>
      <c r="B207" t="s">
        <v>356</v>
      </c>
      <c r="C207" s="9">
        <v>2201</v>
      </c>
      <c r="D207" t="s">
        <v>357</v>
      </c>
      <c r="E207" t="str">
        <f t="shared" si="12"/>
        <v xml:space="preserve">2201Calidad, cobertura y fortalecimiento de la educacion inicial, prescolar, basica y media                                                                   </v>
      </c>
      <c r="F207">
        <v>2201071</v>
      </c>
      <c r="G207" t="s">
        <v>433</v>
      </c>
      <c r="H207" t="s">
        <v>575</v>
      </c>
      <c r="I207">
        <v>100</v>
      </c>
      <c r="J207" t="s">
        <v>362</v>
      </c>
      <c r="K207" t="s">
        <v>1220</v>
      </c>
      <c r="L207" t="s">
        <v>1192</v>
      </c>
      <c r="M207" t="s">
        <v>1184</v>
      </c>
      <c r="N207" s="3">
        <v>0.06</v>
      </c>
      <c r="O207" s="3">
        <v>7.0000000000000007E-2</v>
      </c>
      <c r="P207" s="3">
        <v>7.0000000000000007E-2</v>
      </c>
      <c r="Q207" s="3">
        <v>7.0000000000000007E-2</v>
      </c>
      <c r="R207">
        <v>269</v>
      </c>
      <c r="S207" t="s">
        <v>576</v>
      </c>
      <c r="T207" s="1">
        <v>181777341.63999999</v>
      </c>
      <c r="U207">
        <v>0</v>
      </c>
      <c r="V207">
        <v>0</v>
      </c>
      <c r="W207">
        <v>0</v>
      </c>
      <c r="X207">
        <v>0</v>
      </c>
      <c r="Y207">
        <v>0</v>
      </c>
      <c r="Z207" s="1">
        <v>181777341.63999999</v>
      </c>
      <c r="AA207" s="1">
        <v>34877500</v>
      </c>
      <c r="AB207" s="1">
        <v>34877500</v>
      </c>
      <c r="AC207" s="1">
        <v>34877500</v>
      </c>
      <c r="AD207" s="1">
        <v>34877500</v>
      </c>
      <c r="AE207" s="1">
        <v>146899841.63999999</v>
      </c>
      <c r="AF207" s="1">
        <f t="shared" si="13"/>
        <v>194501755.5548</v>
      </c>
      <c r="AG207" s="1">
        <f t="shared" si="14"/>
        <v>208116878.44363603</v>
      </c>
      <c r="AH207" s="1">
        <f t="shared" si="15"/>
        <v>222685059.93469056</v>
      </c>
    </row>
    <row r="208" spans="1:34" x14ac:dyDescent="0.35">
      <c r="A208" s="8">
        <v>22</v>
      </c>
      <c r="B208" t="s">
        <v>356</v>
      </c>
      <c r="C208" s="9">
        <v>2201</v>
      </c>
      <c r="D208" t="s">
        <v>357</v>
      </c>
      <c r="E208" t="str">
        <f t="shared" si="12"/>
        <v xml:space="preserve">2201Calidad, cobertura y fortalecimiento de la educacion inicial, prescolar, basica y media                                                                   </v>
      </c>
      <c r="F208">
        <v>2201071</v>
      </c>
      <c r="G208" t="s">
        <v>433</v>
      </c>
      <c r="H208" t="s">
        <v>577</v>
      </c>
      <c r="I208">
        <v>100</v>
      </c>
      <c r="J208" t="s">
        <v>362</v>
      </c>
      <c r="K208" t="s">
        <v>1220</v>
      </c>
      <c r="L208" t="s">
        <v>1192</v>
      </c>
      <c r="M208" t="s">
        <v>1184</v>
      </c>
      <c r="N208" s="3">
        <v>0.06</v>
      </c>
      <c r="O208" s="3">
        <v>7.0000000000000007E-2</v>
      </c>
      <c r="P208" s="3">
        <v>7.0000000000000007E-2</v>
      </c>
      <c r="Q208" s="3">
        <v>7.0000000000000007E-2</v>
      </c>
      <c r="R208">
        <v>270</v>
      </c>
      <c r="S208" t="s">
        <v>578</v>
      </c>
      <c r="T208" s="1">
        <v>19035676.969999999</v>
      </c>
      <c r="U208">
        <v>0</v>
      </c>
      <c r="V208">
        <v>0</v>
      </c>
      <c r="W208">
        <v>0</v>
      </c>
      <c r="X208">
        <v>0</v>
      </c>
      <c r="Y208">
        <v>0</v>
      </c>
      <c r="Z208" s="1">
        <v>19035676.969999999</v>
      </c>
      <c r="AA208" s="1">
        <v>3761000</v>
      </c>
      <c r="AB208" s="1">
        <v>3761000</v>
      </c>
      <c r="AC208" s="1">
        <v>3761000</v>
      </c>
      <c r="AD208" s="1">
        <v>3761000</v>
      </c>
      <c r="AE208" s="1">
        <v>15274676.970000001</v>
      </c>
      <c r="AF208" s="1">
        <f t="shared" si="13"/>
        <v>20368174.357900001</v>
      </c>
      <c r="AG208" s="1">
        <f t="shared" si="14"/>
        <v>21793946.562953003</v>
      </c>
      <c r="AH208" s="1">
        <f t="shared" si="15"/>
        <v>23319522.822359715</v>
      </c>
    </row>
    <row r="209" spans="1:34" x14ac:dyDescent="0.35">
      <c r="A209" s="8">
        <v>22</v>
      </c>
      <c r="B209" t="s">
        <v>356</v>
      </c>
      <c r="C209" s="9">
        <v>2201</v>
      </c>
      <c r="D209" t="s">
        <v>357</v>
      </c>
      <c r="E209" t="str">
        <f t="shared" si="12"/>
        <v xml:space="preserve">2201Calidad, cobertura y fortalecimiento de la educacion inicial, prescolar, basica y media                                                                   </v>
      </c>
      <c r="F209">
        <v>2201071</v>
      </c>
      <c r="G209" t="s">
        <v>433</v>
      </c>
      <c r="H209" t="s">
        <v>579</v>
      </c>
      <c r="I209">
        <v>100</v>
      </c>
      <c r="J209" t="s">
        <v>362</v>
      </c>
      <c r="K209" t="s">
        <v>1220</v>
      </c>
      <c r="L209" t="s">
        <v>1192</v>
      </c>
      <c r="M209" t="s">
        <v>1184</v>
      </c>
      <c r="N209" s="3">
        <v>0.06</v>
      </c>
      <c r="O209" s="3">
        <v>7.0000000000000007E-2</v>
      </c>
      <c r="P209" s="3">
        <v>7.0000000000000007E-2</v>
      </c>
      <c r="Q209" s="3">
        <v>7.0000000000000007E-2</v>
      </c>
      <c r="R209">
        <v>275</v>
      </c>
      <c r="S209" t="s">
        <v>580</v>
      </c>
      <c r="T209" s="1">
        <v>250773175.19999999</v>
      </c>
      <c r="U209">
        <v>0</v>
      </c>
      <c r="V209">
        <v>0</v>
      </c>
      <c r="W209">
        <v>0</v>
      </c>
      <c r="X209">
        <v>0</v>
      </c>
      <c r="Y209">
        <v>0</v>
      </c>
      <c r="Z209" s="1">
        <v>250773175.19999999</v>
      </c>
      <c r="AA209" s="1">
        <v>46623100</v>
      </c>
      <c r="AB209" s="1">
        <v>46623100</v>
      </c>
      <c r="AC209" s="1">
        <v>46623100</v>
      </c>
      <c r="AD209" s="1">
        <v>46623100</v>
      </c>
      <c r="AE209" s="1">
        <v>204150075.19999999</v>
      </c>
      <c r="AF209" s="1">
        <f t="shared" si="13"/>
        <v>268327297.46400002</v>
      </c>
      <c r="AG209" s="1">
        <f t="shared" si="14"/>
        <v>287110208.28648001</v>
      </c>
      <c r="AH209" s="1">
        <f t="shared" si="15"/>
        <v>307207922.86653364</v>
      </c>
    </row>
    <row r="210" spans="1:34" x14ac:dyDescent="0.35">
      <c r="A210" s="8">
        <v>22</v>
      </c>
      <c r="B210" t="s">
        <v>356</v>
      </c>
      <c r="C210" s="9">
        <v>2201</v>
      </c>
      <c r="D210" t="s">
        <v>357</v>
      </c>
      <c r="E210" t="str">
        <f t="shared" si="12"/>
        <v xml:space="preserve">2201Calidad, cobertura y fortalecimiento de la educacion inicial, prescolar, basica y media                                                                   </v>
      </c>
      <c r="F210">
        <v>2201071</v>
      </c>
      <c r="G210" t="s">
        <v>433</v>
      </c>
      <c r="H210" t="s">
        <v>581</v>
      </c>
      <c r="I210">
        <v>100</v>
      </c>
      <c r="J210" t="s">
        <v>362</v>
      </c>
      <c r="K210" t="s">
        <v>1220</v>
      </c>
      <c r="L210" t="s">
        <v>1192</v>
      </c>
      <c r="M210" t="s">
        <v>1184</v>
      </c>
      <c r="N210" s="3">
        <v>0.06</v>
      </c>
      <c r="O210" s="3">
        <v>7.0000000000000007E-2</v>
      </c>
      <c r="P210" s="3">
        <v>7.0000000000000007E-2</v>
      </c>
      <c r="Q210" s="3">
        <v>7.0000000000000007E-2</v>
      </c>
      <c r="R210">
        <v>276</v>
      </c>
      <c r="S210" t="s">
        <v>582</v>
      </c>
      <c r="T210" s="1">
        <v>31432792.800000001</v>
      </c>
      <c r="U210">
        <v>0</v>
      </c>
      <c r="V210">
        <v>0</v>
      </c>
      <c r="W210">
        <v>0</v>
      </c>
      <c r="X210">
        <v>0</v>
      </c>
      <c r="Y210">
        <v>0</v>
      </c>
      <c r="Z210" s="1">
        <v>31432792.800000001</v>
      </c>
      <c r="AA210" s="1">
        <v>5918900</v>
      </c>
      <c r="AB210" s="1">
        <v>5918900</v>
      </c>
      <c r="AC210" s="1">
        <v>5918900</v>
      </c>
      <c r="AD210" s="1">
        <v>5918900</v>
      </c>
      <c r="AE210" s="1">
        <v>25513892.800000001</v>
      </c>
      <c r="AF210" s="1">
        <f t="shared" si="13"/>
        <v>33633088.296000004</v>
      </c>
      <c r="AG210" s="1">
        <f t="shared" si="14"/>
        <v>35987404.476720005</v>
      </c>
      <c r="AH210" s="1">
        <f t="shared" si="15"/>
        <v>38506522.790090404</v>
      </c>
    </row>
    <row r="211" spans="1:34" x14ac:dyDescent="0.35">
      <c r="A211" s="8">
        <v>22</v>
      </c>
      <c r="B211" t="s">
        <v>356</v>
      </c>
      <c r="C211" s="9">
        <v>2201</v>
      </c>
      <c r="D211" t="s">
        <v>357</v>
      </c>
      <c r="E211" t="str">
        <f t="shared" si="12"/>
        <v xml:space="preserve">2201Calidad, cobertura y fortalecimiento de la educacion inicial, prescolar, basica y media                                                                   </v>
      </c>
      <c r="F211">
        <v>2201071</v>
      </c>
      <c r="G211" t="s">
        <v>433</v>
      </c>
      <c r="H211" t="s">
        <v>583</v>
      </c>
      <c r="I211">
        <v>100</v>
      </c>
      <c r="J211" t="s">
        <v>362</v>
      </c>
      <c r="K211" t="s">
        <v>1220</v>
      </c>
      <c r="L211" t="s">
        <v>1192</v>
      </c>
      <c r="M211" t="s">
        <v>1184</v>
      </c>
      <c r="N211" s="3">
        <v>0.06</v>
      </c>
      <c r="O211" s="3">
        <v>7.0000000000000007E-2</v>
      </c>
      <c r="P211" s="3">
        <v>7.0000000000000007E-2</v>
      </c>
      <c r="Q211" s="3">
        <v>7.0000000000000007E-2</v>
      </c>
      <c r="R211">
        <v>277</v>
      </c>
      <c r="S211" t="s">
        <v>584</v>
      </c>
      <c r="T211" s="1">
        <v>30380538.539999999</v>
      </c>
      <c r="U211">
        <v>0</v>
      </c>
      <c r="V211">
        <v>0</v>
      </c>
      <c r="W211">
        <v>0</v>
      </c>
      <c r="X211">
        <v>0</v>
      </c>
      <c r="Y211">
        <v>0</v>
      </c>
      <c r="Z211" s="1">
        <v>30380538.539999999</v>
      </c>
      <c r="AA211" s="1">
        <v>5828100</v>
      </c>
      <c r="AB211" s="1">
        <v>5828100</v>
      </c>
      <c r="AC211" s="1">
        <v>5828100</v>
      </c>
      <c r="AD211" s="1">
        <v>5828100</v>
      </c>
      <c r="AE211" s="1">
        <v>24552438.539999999</v>
      </c>
      <c r="AF211" s="1">
        <f t="shared" si="13"/>
        <v>32507176.237800002</v>
      </c>
      <c r="AG211" s="1">
        <f t="shared" si="14"/>
        <v>34782678.574446008</v>
      </c>
      <c r="AH211" s="1">
        <f t="shared" si="15"/>
        <v>37217466.074657232</v>
      </c>
    </row>
    <row r="212" spans="1:34" x14ac:dyDescent="0.35">
      <c r="A212" s="8">
        <v>22</v>
      </c>
      <c r="B212" t="s">
        <v>356</v>
      </c>
      <c r="C212" s="9">
        <v>2201</v>
      </c>
      <c r="D212" t="s">
        <v>357</v>
      </c>
      <c r="E212" t="str">
        <f t="shared" si="12"/>
        <v xml:space="preserve">2201Calidad, cobertura y fortalecimiento de la educacion inicial, prescolar, basica y media                                                                   </v>
      </c>
      <c r="F212">
        <v>2201071</v>
      </c>
      <c r="G212" t="s">
        <v>433</v>
      </c>
      <c r="H212" t="s">
        <v>585</v>
      </c>
      <c r="I212">
        <v>100</v>
      </c>
      <c r="J212" t="s">
        <v>362</v>
      </c>
      <c r="K212" t="s">
        <v>1220</v>
      </c>
      <c r="L212" t="s">
        <v>1192</v>
      </c>
      <c r="M212" t="s">
        <v>1184</v>
      </c>
      <c r="N212" s="3">
        <v>0.06</v>
      </c>
      <c r="O212" s="3">
        <v>7.0000000000000007E-2</v>
      </c>
      <c r="P212" s="3">
        <v>7.0000000000000007E-2</v>
      </c>
      <c r="Q212" s="3">
        <v>7.0000000000000007E-2</v>
      </c>
      <c r="R212">
        <v>278</v>
      </c>
      <c r="S212" t="s">
        <v>586</v>
      </c>
      <c r="T212" s="1">
        <v>3179467.1</v>
      </c>
      <c r="U212">
        <v>0</v>
      </c>
      <c r="V212">
        <v>0</v>
      </c>
      <c r="W212">
        <v>0</v>
      </c>
      <c r="X212">
        <v>0</v>
      </c>
      <c r="Y212">
        <v>0</v>
      </c>
      <c r="Z212" s="1">
        <v>3179467.1</v>
      </c>
      <c r="AA212" s="1">
        <v>629100</v>
      </c>
      <c r="AB212" s="1">
        <v>629100</v>
      </c>
      <c r="AC212" s="1">
        <v>629100</v>
      </c>
      <c r="AD212" s="1">
        <v>629100</v>
      </c>
      <c r="AE212" s="1">
        <v>2550367.1</v>
      </c>
      <c r="AF212" s="1">
        <f t="shared" si="13"/>
        <v>3402029.7970000003</v>
      </c>
      <c r="AG212" s="1">
        <f t="shared" si="14"/>
        <v>3640171.8827900006</v>
      </c>
      <c r="AH212" s="1">
        <f t="shared" si="15"/>
        <v>3894983.9145853007</v>
      </c>
    </row>
    <row r="213" spans="1:34" x14ac:dyDescent="0.35">
      <c r="A213" s="8">
        <v>22</v>
      </c>
      <c r="B213" t="s">
        <v>356</v>
      </c>
      <c r="C213" s="9">
        <v>2201</v>
      </c>
      <c r="D213" t="s">
        <v>357</v>
      </c>
      <c r="E213" t="str">
        <f t="shared" si="12"/>
        <v xml:space="preserve">2201Calidad, cobertura y fortalecimiento de la educacion inicial, prescolar, basica y media                                                                   </v>
      </c>
      <c r="F213">
        <v>2201071</v>
      </c>
      <c r="G213" t="s">
        <v>433</v>
      </c>
      <c r="H213" t="s">
        <v>587</v>
      </c>
      <c r="I213">
        <v>100</v>
      </c>
      <c r="J213" t="s">
        <v>362</v>
      </c>
      <c r="K213" t="s">
        <v>1220</v>
      </c>
      <c r="L213" t="s">
        <v>1192</v>
      </c>
      <c r="M213" t="s">
        <v>1184</v>
      </c>
      <c r="N213" s="3">
        <v>0.06</v>
      </c>
      <c r="O213" s="3">
        <v>7.0000000000000007E-2</v>
      </c>
      <c r="P213" s="3">
        <v>7.0000000000000007E-2</v>
      </c>
      <c r="Q213" s="3">
        <v>7.0000000000000007E-2</v>
      </c>
      <c r="R213">
        <v>283</v>
      </c>
      <c r="S213" t="s">
        <v>588</v>
      </c>
      <c r="T213" s="1">
        <v>250787476.80000001</v>
      </c>
      <c r="U213">
        <v>0</v>
      </c>
      <c r="V213">
        <v>0</v>
      </c>
      <c r="W213">
        <v>0</v>
      </c>
      <c r="X213">
        <v>0</v>
      </c>
      <c r="Y213">
        <v>0</v>
      </c>
      <c r="Z213" s="1">
        <v>250787476.80000001</v>
      </c>
      <c r="AA213" s="1">
        <v>46623100</v>
      </c>
      <c r="AB213" s="1">
        <v>46623100</v>
      </c>
      <c r="AC213" s="1">
        <v>46623100</v>
      </c>
      <c r="AD213" s="1">
        <v>46623100</v>
      </c>
      <c r="AE213" s="1">
        <v>204164376.80000001</v>
      </c>
      <c r="AF213" s="1">
        <f t="shared" si="13"/>
        <v>268342600.17600003</v>
      </c>
      <c r="AG213" s="1">
        <f t="shared" si="14"/>
        <v>287126582.18832004</v>
      </c>
      <c r="AH213" s="1">
        <f t="shared" si="15"/>
        <v>307225442.94150245</v>
      </c>
    </row>
    <row r="214" spans="1:34" x14ac:dyDescent="0.35">
      <c r="A214" s="8">
        <v>22</v>
      </c>
      <c r="B214" t="s">
        <v>356</v>
      </c>
      <c r="C214" s="9">
        <v>2201</v>
      </c>
      <c r="D214" t="s">
        <v>357</v>
      </c>
      <c r="E214" t="str">
        <f t="shared" si="12"/>
        <v xml:space="preserve">2201Calidad, cobertura y fortalecimiento de la educacion inicial, prescolar, basica y media                                                                   </v>
      </c>
      <c r="F214">
        <v>2201071</v>
      </c>
      <c r="G214" t="s">
        <v>433</v>
      </c>
      <c r="H214" t="s">
        <v>589</v>
      </c>
      <c r="I214">
        <v>100</v>
      </c>
      <c r="J214" t="s">
        <v>362</v>
      </c>
      <c r="K214" t="s">
        <v>1220</v>
      </c>
      <c r="L214" t="s">
        <v>1192</v>
      </c>
      <c r="M214" t="s">
        <v>1184</v>
      </c>
      <c r="N214" s="3">
        <v>0.06</v>
      </c>
      <c r="O214" s="3">
        <v>7.0000000000000007E-2</v>
      </c>
      <c r="P214" s="3">
        <v>7.0000000000000007E-2</v>
      </c>
      <c r="Q214" s="3">
        <v>7.0000000000000007E-2</v>
      </c>
      <c r="R214">
        <v>284</v>
      </c>
      <c r="S214" t="s">
        <v>590</v>
      </c>
      <c r="T214" s="1">
        <v>31432792.800000001</v>
      </c>
      <c r="U214">
        <v>0</v>
      </c>
      <c r="V214">
        <v>0</v>
      </c>
      <c r="W214">
        <v>0</v>
      </c>
      <c r="X214">
        <v>0</v>
      </c>
      <c r="Y214">
        <v>0</v>
      </c>
      <c r="Z214" s="1">
        <v>31432792.800000001</v>
      </c>
      <c r="AA214" s="1">
        <v>5918900</v>
      </c>
      <c r="AB214" s="1">
        <v>5918900</v>
      </c>
      <c r="AC214" s="1">
        <v>5918900</v>
      </c>
      <c r="AD214" s="1">
        <v>5918900</v>
      </c>
      <c r="AE214" s="1">
        <v>25513892.800000001</v>
      </c>
      <c r="AF214" s="1">
        <f t="shared" si="13"/>
        <v>33633088.296000004</v>
      </c>
      <c r="AG214" s="1">
        <f t="shared" si="14"/>
        <v>35987404.476720005</v>
      </c>
      <c r="AH214" s="1">
        <f t="shared" si="15"/>
        <v>38506522.790090404</v>
      </c>
    </row>
    <row r="215" spans="1:34" x14ac:dyDescent="0.35">
      <c r="A215" s="8">
        <v>22</v>
      </c>
      <c r="B215" t="s">
        <v>356</v>
      </c>
      <c r="C215" s="9">
        <v>2201</v>
      </c>
      <c r="D215" t="s">
        <v>357</v>
      </c>
      <c r="E215" t="str">
        <f t="shared" si="12"/>
        <v xml:space="preserve">2201Calidad, cobertura y fortalecimiento de la educacion inicial, prescolar, basica y media                                                                   </v>
      </c>
      <c r="F215">
        <v>2201071</v>
      </c>
      <c r="G215" t="s">
        <v>433</v>
      </c>
      <c r="H215" t="s">
        <v>591</v>
      </c>
      <c r="I215">
        <v>100</v>
      </c>
      <c r="J215" t="s">
        <v>362</v>
      </c>
      <c r="K215" t="s">
        <v>1220</v>
      </c>
      <c r="L215" t="s">
        <v>1192</v>
      </c>
      <c r="M215" t="s">
        <v>1184</v>
      </c>
      <c r="N215" s="3">
        <v>0.06</v>
      </c>
      <c r="O215" s="3">
        <v>7.0000000000000007E-2</v>
      </c>
      <c r="P215" s="3">
        <v>7.0000000000000007E-2</v>
      </c>
      <c r="Q215" s="3">
        <v>7.0000000000000007E-2</v>
      </c>
      <c r="R215">
        <v>285</v>
      </c>
      <c r="S215" t="s">
        <v>592</v>
      </c>
      <c r="T215" s="1">
        <v>30380538.539999999</v>
      </c>
      <c r="U215">
        <v>0</v>
      </c>
      <c r="V215">
        <v>0</v>
      </c>
      <c r="W215">
        <v>0</v>
      </c>
      <c r="X215">
        <v>0</v>
      </c>
      <c r="Y215">
        <v>0</v>
      </c>
      <c r="Z215" s="1">
        <v>30380538.539999999</v>
      </c>
      <c r="AA215" s="1">
        <v>5828100</v>
      </c>
      <c r="AB215" s="1">
        <v>5828100</v>
      </c>
      <c r="AC215" s="1">
        <v>5828100</v>
      </c>
      <c r="AD215" s="1">
        <v>5828100</v>
      </c>
      <c r="AE215" s="1">
        <v>24552438.539999999</v>
      </c>
      <c r="AF215" s="1">
        <f t="shared" si="13"/>
        <v>32507176.237800002</v>
      </c>
      <c r="AG215" s="1">
        <f t="shared" si="14"/>
        <v>34782678.574446008</v>
      </c>
      <c r="AH215" s="1">
        <f t="shared" si="15"/>
        <v>37217466.074657232</v>
      </c>
    </row>
    <row r="216" spans="1:34" x14ac:dyDescent="0.35">
      <c r="A216" s="8">
        <v>22</v>
      </c>
      <c r="B216" t="s">
        <v>356</v>
      </c>
      <c r="C216" s="9">
        <v>2201</v>
      </c>
      <c r="D216" t="s">
        <v>357</v>
      </c>
      <c r="E216" t="str">
        <f t="shared" si="12"/>
        <v xml:space="preserve">2201Calidad, cobertura y fortalecimiento de la educacion inicial, prescolar, basica y media                                                                   </v>
      </c>
      <c r="F216">
        <v>2201071</v>
      </c>
      <c r="G216" t="s">
        <v>433</v>
      </c>
      <c r="H216" t="s">
        <v>593</v>
      </c>
      <c r="I216">
        <v>100</v>
      </c>
      <c r="J216" t="s">
        <v>362</v>
      </c>
      <c r="K216" t="s">
        <v>1220</v>
      </c>
      <c r="L216" t="s">
        <v>1192</v>
      </c>
      <c r="M216" t="s">
        <v>1184</v>
      </c>
      <c r="N216" s="3">
        <v>0.06</v>
      </c>
      <c r="O216" s="3">
        <v>7.0000000000000007E-2</v>
      </c>
      <c r="P216" s="3">
        <v>7.0000000000000007E-2</v>
      </c>
      <c r="Q216" s="3">
        <v>7.0000000000000007E-2</v>
      </c>
      <c r="R216">
        <v>286</v>
      </c>
      <c r="S216" t="s">
        <v>594</v>
      </c>
      <c r="T216" s="1">
        <v>3179467.1</v>
      </c>
      <c r="U216">
        <v>0</v>
      </c>
      <c r="V216">
        <v>0</v>
      </c>
      <c r="W216">
        <v>0</v>
      </c>
      <c r="X216">
        <v>0</v>
      </c>
      <c r="Y216">
        <v>0</v>
      </c>
      <c r="Z216" s="1">
        <v>3179467.1</v>
      </c>
      <c r="AA216" s="1">
        <v>629100</v>
      </c>
      <c r="AB216" s="1">
        <v>629100</v>
      </c>
      <c r="AC216" s="1">
        <v>629100</v>
      </c>
      <c r="AD216" s="1">
        <v>629100</v>
      </c>
      <c r="AE216" s="1">
        <v>2550367.1</v>
      </c>
      <c r="AF216" s="1">
        <f t="shared" si="13"/>
        <v>3402029.7970000003</v>
      </c>
      <c r="AG216" s="1">
        <f t="shared" si="14"/>
        <v>3640171.8827900006</v>
      </c>
      <c r="AH216" s="1">
        <f t="shared" si="15"/>
        <v>3894983.9145853007</v>
      </c>
    </row>
    <row r="217" spans="1:34" x14ac:dyDescent="0.35">
      <c r="A217" s="8">
        <v>22</v>
      </c>
      <c r="B217" t="s">
        <v>356</v>
      </c>
      <c r="C217" s="9">
        <v>2201</v>
      </c>
      <c r="D217" t="s">
        <v>357</v>
      </c>
      <c r="E217" t="str">
        <f t="shared" si="12"/>
        <v xml:space="preserve">2201Calidad, cobertura y fortalecimiento de la educacion inicial, prescolar, basica y media                                                                   </v>
      </c>
      <c r="F217">
        <v>2201071</v>
      </c>
      <c r="G217" t="s">
        <v>433</v>
      </c>
      <c r="H217" t="s">
        <v>595</v>
      </c>
      <c r="I217">
        <v>100</v>
      </c>
      <c r="J217" t="s">
        <v>362</v>
      </c>
      <c r="K217" t="s">
        <v>1220</v>
      </c>
      <c r="L217" t="s">
        <v>1192</v>
      </c>
      <c r="M217" t="s">
        <v>1184</v>
      </c>
      <c r="N217" s="3">
        <v>0.06</v>
      </c>
      <c r="O217" s="3">
        <v>7.0000000000000007E-2</v>
      </c>
      <c r="P217" s="3">
        <v>7.0000000000000007E-2</v>
      </c>
      <c r="Q217" s="3">
        <v>7.0000000000000007E-2</v>
      </c>
      <c r="R217">
        <v>290</v>
      </c>
      <c r="S217" t="s">
        <v>596</v>
      </c>
      <c r="T217" s="1">
        <v>500813145.60000002</v>
      </c>
      <c r="U217">
        <v>0</v>
      </c>
      <c r="V217">
        <v>0</v>
      </c>
      <c r="W217">
        <v>0</v>
      </c>
      <c r="X217">
        <v>0</v>
      </c>
      <c r="Y217">
        <v>0</v>
      </c>
      <c r="Z217" s="1">
        <v>500813145.60000002</v>
      </c>
      <c r="AA217" s="1">
        <v>93116300</v>
      </c>
      <c r="AB217" s="1">
        <v>93116300</v>
      </c>
      <c r="AC217" s="1">
        <v>93116300</v>
      </c>
      <c r="AD217" s="1">
        <v>93116300</v>
      </c>
      <c r="AE217" s="1">
        <v>407696845.60000002</v>
      </c>
      <c r="AF217" s="1">
        <f t="shared" si="13"/>
        <v>535870065.79200006</v>
      </c>
      <c r="AG217" s="1">
        <f t="shared" si="14"/>
        <v>573380970.39744008</v>
      </c>
      <c r="AH217" s="1">
        <f t="shared" si="15"/>
        <v>613517638.32526088</v>
      </c>
    </row>
    <row r="218" spans="1:34" x14ac:dyDescent="0.35">
      <c r="A218" s="8">
        <v>22</v>
      </c>
      <c r="B218" t="s">
        <v>356</v>
      </c>
      <c r="C218" s="9">
        <v>2201</v>
      </c>
      <c r="D218" t="s">
        <v>357</v>
      </c>
      <c r="E218" t="str">
        <f t="shared" si="12"/>
        <v xml:space="preserve">2201Calidad, cobertura y fortalecimiento de la educacion inicial, prescolar, basica y media                                                                   </v>
      </c>
      <c r="F218">
        <v>2201071</v>
      </c>
      <c r="G218" t="s">
        <v>433</v>
      </c>
      <c r="H218" t="s">
        <v>597</v>
      </c>
      <c r="I218">
        <v>100</v>
      </c>
      <c r="J218" t="s">
        <v>362</v>
      </c>
      <c r="K218" t="s">
        <v>1220</v>
      </c>
      <c r="L218" t="s">
        <v>1192</v>
      </c>
      <c r="M218" t="s">
        <v>1184</v>
      </c>
      <c r="N218" s="3">
        <v>0.06</v>
      </c>
      <c r="O218" s="3">
        <v>7.0000000000000007E-2</v>
      </c>
      <c r="P218" s="3">
        <v>7.0000000000000007E-2</v>
      </c>
      <c r="Q218" s="3">
        <v>7.0000000000000007E-2</v>
      </c>
      <c r="R218">
        <v>291</v>
      </c>
      <c r="S218" t="s">
        <v>598</v>
      </c>
      <c r="T218" s="1">
        <v>62822964</v>
      </c>
      <c r="U218">
        <v>0</v>
      </c>
      <c r="V218">
        <v>0</v>
      </c>
      <c r="W218">
        <v>0</v>
      </c>
      <c r="X218">
        <v>0</v>
      </c>
      <c r="Y218">
        <v>0</v>
      </c>
      <c r="Z218" s="1">
        <v>62822964</v>
      </c>
      <c r="AA218" s="1">
        <v>11827600</v>
      </c>
      <c r="AB218" s="1">
        <v>11827600</v>
      </c>
      <c r="AC218" s="1">
        <v>11827600</v>
      </c>
      <c r="AD218" s="1">
        <v>11827600</v>
      </c>
      <c r="AE218" s="1">
        <v>50995364</v>
      </c>
      <c r="AF218" s="1">
        <f t="shared" si="13"/>
        <v>67220571.480000004</v>
      </c>
      <c r="AG218" s="1">
        <f t="shared" si="14"/>
        <v>71926011.483600006</v>
      </c>
      <c r="AH218" s="1">
        <f t="shared" si="15"/>
        <v>76960832.287452012</v>
      </c>
    </row>
    <row r="219" spans="1:34" x14ac:dyDescent="0.35">
      <c r="A219" s="8">
        <v>22</v>
      </c>
      <c r="B219" t="s">
        <v>356</v>
      </c>
      <c r="C219" s="9">
        <v>2201</v>
      </c>
      <c r="D219" t="s">
        <v>357</v>
      </c>
      <c r="E219" t="str">
        <f t="shared" si="12"/>
        <v xml:space="preserve">2201Calidad, cobertura y fortalecimiento de la educacion inicial, prescolar, basica y media                                                                   </v>
      </c>
      <c r="F219">
        <v>2201071</v>
      </c>
      <c r="G219" t="s">
        <v>433</v>
      </c>
      <c r="H219" t="s">
        <v>599</v>
      </c>
      <c r="I219">
        <v>100</v>
      </c>
      <c r="J219" t="s">
        <v>362</v>
      </c>
      <c r="K219" t="s">
        <v>1220</v>
      </c>
      <c r="L219" t="s">
        <v>1192</v>
      </c>
      <c r="M219" t="s">
        <v>1184</v>
      </c>
      <c r="N219" s="3">
        <v>0.06</v>
      </c>
      <c r="O219" s="3">
        <v>7.0000000000000007E-2</v>
      </c>
      <c r="P219" s="3">
        <v>7.0000000000000007E-2</v>
      </c>
      <c r="Q219" s="3">
        <v>7.0000000000000007E-2</v>
      </c>
      <c r="R219">
        <v>292</v>
      </c>
      <c r="S219" t="s">
        <v>600</v>
      </c>
      <c r="T219" s="1">
        <v>60644988.560000002</v>
      </c>
      <c r="U219">
        <v>0</v>
      </c>
      <c r="V219">
        <v>0</v>
      </c>
      <c r="W219">
        <v>0</v>
      </c>
      <c r="X219">
        <v>0</v>
      </c>
      <c r="Y219">
        <v>0</v>
      </c>
      <c r="Z219" s="1">
        <v>60644988.560000002</v>
      </c>
      <c r="AA219" s="1">
        <v>11642100</v>
      </c>
      <c r="AB219" s="1">
        <v>11642100</v>
      </c>
      <c r="AC219" s="1">
        <v>11642100</v>
      </c>
      <c r="AD219" s="1">
        <v>11642100</v>
      </c>
      <c r="AE219" s="1">
        <v>49002888.560000002</v>
      </c>
      <c r="AF219" s="1">
        <f t="shared" si="13"/>
        <v>64890137.759200007</v>
      </c>
      <c r="AG219" s="1">
        <f t="shared" si="14"/>
        <v>69432447.402344018</v>
      </c>
      <c r="AH219" s="1">
        <f t="shared" si="15"/>
        <v>74292718.720508099</v>
      </c>
    </row>
    <row r="220" spans="1:34" x14ac:dyDescent="0.35">
      <c r="A220" s="8">
        <v>22</v>
      </c>
      <c r="B220" t="s">
        <v>356</v>
      </c>
      <c r="C220" s="9">
        <v>2201</v>
      </c>
      <c r="D220" t="s">
        <v>357</v>
      </c>
      <c r="E220" t="str">
        <f t="shared" si="12"/>
        <v xml:space="preserve">2201Calidad, cobertura y fortalecimiento de la educacion inicial, prescolar, basica y media                                                                   </v>
      </c>
      <c r="F220">
        <v>2201071</v>
      </c>
      <c r="G220" t="s">
        <v>433</v>
      </c>
      <c r="H220" t="s">
        <v>601</v>
      </c>
      <c r="I220">
        <v>100</v>
      </c>
      <c r="J220" t="s">
        <v>362</v>
      </c>
      <c r="K220" t="s">
        <v>1220</v>
      </c>
      <c r="L220" t="s">
        <v>1192</v>
      </c>
      <c r="M220" t="s">
        <v>1184</v>
      </c>
      <c r="N220" s="3">
        <v>0.06</v>
      </c>
      <c r="O220" s="3">
        <v>7.0000000000000007E-2</v>
      </c>
      <c r="P220" s="3">
        <v>7.0000000000000007E-2</v>
      </c>
      <c r="Q220" s="3">
        <v>7.0000000000000007E-2</v>
      </c>
      <c r="R220">
        <v>293</v>
      </c>
      <c r="S220" t="s">
        <v>602</v>
      </c>
      <c r="T220" s="1">
        <v>6352744.7300000004</v>
      </c>
      <c r="U220">
        <v>0</v>
      </c>
      <c r="V220">
        <v>0</v>
      </c>
      <c r="W220">
        <v>0</v>
      </c>
      <c r="X220">
        <v>0</v>
      </c>
      <c r="Y220">
        <v>0</v>
      </c>
      <c r="Z220" s="1">
        <v>6352744.7300000004</v>
      </c>
      <c r="AA220" s="1">
        <v>1254900</v>
      </c>
      <c r="AB220" s="1">
        <v>1254900</v>
      </c>
      <c r="AC220" s="1">
        <v>1254900</v>
      </c>
      <c r="AD220" s="1">
        <v>1254900</v>
      </c>
      <c r="AE220" s="1">
        <v>5097844.7300000004</v>
      </c>
      <c r="AF220" s="1">
        <f t="shared" si="13"/>
        <v>6797436.8611000013</v>
      </c>
      <c r="AG220" s="1">
        <f t="shared" si="14"/>
        <v>7273257.4413770018</v>
      </c>
      <c r="AH220" s="1">
        <f t="shared" si="15"/>
        <v>7782385.4622733928</v>
      </c>
    </row>
    <row r="221" spans="1:34" x14ac:dyDescent="0.35">
      <c r="A221" s="8">
        <v>22</v>
      </c>
      <c r="B221" t="s">
        <v>356</v>
      </c>
      <c r="C221" s="9">
        <v>2201</v>
      </c>
      <c r="D221" t="s">
        <v>357</v>
      </c>
      <c r="E221" t="str">
        <f t="shared" si="12"/>
        <v xml:space="preserve">2201Calidad, cobertura y fortalecimiento de la educacion inicial, prescolar, basica y media                                                                   </v>
      </c>
      <c r="F221">
        <v>2201071</v>
      </c>
      <c r="G221" t="s">
        <v>433</v>
      </c>
      <c r="H221" t="s">
        <v>603</v>
      </c>
      <c r="I221">
        <v>100</v>
      </c>
      <c r="J221" t="s">
        <v>362</v>
      </c>
      <c r="K221" t="s">
        <v>1220</v>
      </c>
      <c r="L221" t="s">
        <v>1192</v>
      </c>
      <c r="M221" t="s">
        <v>1184</v>
      </c>
      <c r="N221" s="3">
        <v>0.06</v>
      </c>
      <c r="O221" s="3">
        <v>7.0000000000000007E-2</v>
      </c>
      <c r="P221" s="3">
        <v>7.0000000000000007E-2</v>
      </c>
      <c r="Q221" s="3">
        <v>7.0000000000000007E-2</v>
      </c>
      <c r="R221">
        <v>298</v>
      </c>
      <c r="S221" t="s">
        <v>604</v>
      </c>
      <c r="T221" s="1">
        <v>5360529663.75</v>
      </c>
      <c r="U221">
        <v>0</v>
      </c>
      <c r="V221">
        <v>0</v>
      </c>
      <c r="W221">
        <v>0</v>
      </c>
      <c r="X221">
        <v>0</v>
      </c>
      <c r="Y221">
        <v>0</v>
      </c>
      <c r="Z221" s="1">
        <v>5360529663.75</v>
      </c>
      <c r="AA221" s="1">
        <v>639365942</v>
      </c>
      <c r="AB221" s="1">
        <v>639365942</v>
      </c>
      <c r="AC221" s="1">
        <v>639365942</v>
      </c>
      <c r="AD221" s="1">
        <v>639365942</v>
      </c>
      <c r="AE221" s="1">
        <v>4721163721.75</v>
      </c>
      <c r="AF221" s="1">
        <f t="shared" si="13"/>
        <v>5735766740.2125006</v>
      </c>
      <c r="AG221" s="1">
        <f t="shared" si="14"/>
        <v>6137270412.0273762</v>
      </c>
      <c r="AH221" s="1">
        <f t="shared" si="15"/>
        <v>6566879340.8692932</v>
      </c>
    </row>
    <row r="222" spans="1:34" x14ac:dyDescent="0.35">
      <c r="A222" s="8">
        <v>22</v>
      </c>
      <c r="B222" t="s">
        <v>356</v>
      </c>
      <c r="C222" s="9">
        <v>2201</v>
      </c>
      <c r="D222" t="s">
        <v>357</v>
      </c>
      <c r="E222" t="str">
        <f t="shared" si="12"/>
        <v xml:space="preserve">2201Calidad, cobertura y fortalecimiento de la educacion inicial, prescolar, basica y media                                                                   </v>
      </c>
      <c r="F222">
        <v>2201071</v>
      </c>
      <c r="G222" t="s">
        <v>433</v>
      </c>
      <c r="H222" t="s">
        <v>605</v>
      </c>
      <c r="I222">
        <v>100</v>
      </c>
      <c r="J222" t="s">
        <v>362</v>
      </c>
      <c r="K222" t="s">
        <v>1220</v>
      </c>
      <c r="L222" t="s">
        <v>1192</v>
      </c>
      <c r="M222" t="s">
        <v>1184</v>
      </c>
      <c r="N222" s="3">
        <v>0.06</v>
      </c>
      <c r="O222" s="3">
        <v>7.0000000000000007E-2</v>
      </c>
      <c r="P222" s="3">
        <v>7.0000000000000007E-2</v>
      </c>
      <c r="Q222" s="3">
        <v>7.0000000000000007E-2</v>
      </c>
      <c r="R222">
        <v>299</v>
      </c>
      <c r="S222" t="s">
        <v>606</v>
      </c>
      <c r="T222" s="1">
        <v>531269452.06</v>
      </c>
      <c r="U222">
        <v>0</v>
      </c>
      <c r="V222">
        <v>0</v>
      </c>
      <c r="W222">
        <v>0</v>
      </c>
      <c r="X222">
        <v>0</v>
      </c>
      <c r="Y222">
        <v>0</v>
      </c>
      <c r="Z222" s="1">
        <v>531269452.06</v>
      </c>
      <c r="AA222" s="1">
        <v>68047687</v>
      </c>
      <c r="AB222" s="1">
        <v>68047687</v>
      </c>
      <c r="AC222" s="1">
        <v>68047687</v>
      </c>
      <c r="AD222" s="1">
        <v>68047687</v>
      </c>
      <c r="AE222" s="1">
        <v>463221765.06</v>
      </c>
      <c r="AF222" s="1">
        <f t="shared" si="13"/>
        <v>568458313.70420003</v>
      </c>
      <c r="AG222" s="1">
        <f t="shared" si="14"/>
        <v>608250395.66349411</v>
      </c>
      <c r="AH222" s="1">
        <f t="shared" si="15"/>
        <v>650827923.35993874</v>
      </c>
    </row>
    <row r="223" spans="1:34" x14ac:dyDescent="0.35">
      <c r="A223" s="8">
        <v>22</v>
      </c>
      <c r="B223" t="s">
        <v>356</v>
      </c>
      <c r="C223" s="9">
        <v>2201</v>
      </c>
      <c r="D223" t="s">
        <v>357</v>
      </c>
      <c r="E223" t="str">
        <f t="shared" si="12"/>
        <v xml:space="preserve">2201Calidad, cobertura y fortalecimiento de la educacion inicial, prescolar, basica y media                                                                   </v>
      </c>
      <c r="F223">
        <v>2201071</v>
      </c>
      <c r="G223" t="s">
        <v>433</v>
      </c>
      <c r="H223" t="s">
        <v>607</v>
      </c>
      <c r="I223">
        <v>100</v>
      </c>
      <c r="J223" t="s">
        <v>362</v>
      </c>
      <c r="K223" t="s">
        <v>1220</v>
      </c>
      <c r="L223" t="s">
        <v>1192</v>
      </c>
      <c r="M223" t="s">
        <v>1184</v>
      </c>
      <c r="N223" s="3">
        <v>0.06</v>
      </c>
      <c r="O223" s="3">
        <v>7.0000000000000007E-2</v>
      </c>
      <c r="P223" s="3">
        <v>7.0000000000000007E-2</v>
      </c>
      <c r="Q223" s="3">
        <v>7.0000000000000007E-2</v>
      </c>
      <c r="R223">
        <v>300</v>
      </c>
      <c r="S223" t="s">
        <v>608</v>
      </c>
      <c r="T223" s="1">
        <v>274569031.36000001</v>
      </c>
      <c r="U223">
        <v>0</v>
      </c>
      <c r="V223">
        <v>0</v>
      </c>
      <c r="W223">
        <v>0</v>
      </c>
      <c r="X223">
        <v>0</v>
      </c>
      <c r="Y223">
        <v>0</v>
      </c>
      <c r="Z223" s="1">
        <v>274569031.36000001</v>
      </c>
      <c r="AA223" s="1">
        <v>44569191</v>
      </c>
      <c r="AB223" s="1">
        <v>44569191</v>
      </c>
      <c r="AC223" s="1">
        <v>44569191</v>
      </c>
      <c r="AD223" s="1">
        <v>44569191</v>
      </c>
      <c r="AE223" s="1">
        <v>229999840.36000001</v>
      </c>
      <c r="AF223" s="1">
        <f t="shared" si="13"/>
        <v>293788863.55520004</v>
      </c>
      <c r="AG223" s="1">
        <f t="shared" si="14"/>
        <v>314354084.00406408</v>
      </c>
      <c r="AH223" s="1">
        <f t="shared" si="15"/>
        <v>336358869.88434857</v>
      </c>
    </row>
    <row r="224" spans="1:34" x14ac:dyDescent="0.35">
      <c r="A224" s="8">
        <v>22</v>
      </c>
      <c r="B224" t="s">
        <v>356</v>
      </c>
      <c r="C224" s="9">
        <v>2201</v>
      </c>
      <c r="D224" t="s">
        <v>357</v>
      </c>
      <c r="E224" t="str">
        <f t="shared" si="12"/>
        <v xml:space="preserve">2201Calidad, cobertura y fortalecimiento de la educacion inicial, prescolar, basica y media                                                                   </v>
      </c>
      <c r="F224">
        <v>2201071</v>
      </c>
      <c r="G224" t="s">
        <v>433</v>
      </c>
      <c r="H224" t="s">
        <v>609</v>
      </c>
      <c r="I224">
        <v>100</v>
      </c>
      <c r="J224" t="s">
        <v>362</v>
      </c>
      <c r="K224" t="s">
        <v>1220</v>
      </c>
      <c r="L224" t="s">
        <v>1192</v>
      </c>
      <c r="M224" t="s">
        <v>1184</v>
      </c>
      <c r="N224" s="3">
        <v>0.06</v>
      </c>
      <c r="O224" s="3">
        <v>7.0000000000000007E-2</v>
      </c>
      <c r="P224" s="3">
        <v>7.0000000000000007E-2</v>
      </c>
      <c r="Q224" s="3">
        <v>7.0000000000000007E-2</v>
      </c>
      <c r="R224">
        <v>301</v>
      </c>
      <c r="S224" t="s">
        <v>610</v>
      </c>
      <c r="T224" s="1">
        <v>44755312.869999997</v>
      </c>
      <c r="U224">
        <v>0</v>
      </c>
      <c r="V224">
        <v>0</v>
      </c>
      <c r="W224">
        <v>0</v>
      </c>
      <c r="X224">
        <v>0</v>
      </c>
      <c r="Y224">
        <v>0</v>
      </c>
      <c r="Z224" s="1">
        <v>44755312.869999997</v>
      </c>
      <c r="AA224">
        <v>0</v>
      </c>
      <c r="AB224">
        <v>0</v>
      </c>
      <c r="AC224">
        <v>0</v>
      </c>
      <c r="AD224">
        <v>0</v>
      </c>
      <c r="AE224" s="1">
        <v>44755312.869999997</v>
      </c>
      <c r="AF224" s="1">
        <f t="shared" si="13"/>
        <v>47888184.770900004</v>
      </c>
      <c r="AG224" s="1">
        <f t="shared" si="14"/>
        <v>51240357.704863004</v>
      </c>
      <c r="AH224" s="1">
        <f t="shared" si="15"/>
        <v>54827182.744203418</v>
      </c>
    </row>
    <row r="225" spans="1:34" x14ac:dyDescent="0.35">
      <c r="A225" s="8">
        <v>22</v>
      </c>
      <c r="B225" t="s">
        <v>356</v>
      </c>
      <c r="C225" s="9">
        <v>2201</v>
      </c>
      <c r="D225" t="s">
        <v>357</v>
      </c>
      <c r="E225" t="str">
        <f t="shared" si="12"/>
        <v xml:space="preserve">2201Calidad, cobertura y fortalecimiento de la educacion inicial, prescolar, basica y media                                                                   </v>
      </c>
      <c r="F225">
        <v>2201071</v>
      </c>
      <c r="G225" t="s">
        <v>433</v>
      </c>
      <c r="H225" t="s">
        <v>611</v>
      </c>
      <c r="I225">
        <v>100</v>
      </c>
      <c r="J225" t="s">
        <v>362</v>
      </c>
      <c r="K225" t="s">
        <v>1220</v>
      </c>
      <c r="L225" t="s">
        <v>1192</v>
      </c>
      <c r="M225" t="s">
        <v>1184</v>
      </c>
      <c r="N225" s="3">
        <v>0.06</v>
      </c>
      <c r="O225" s="3">
        <v>7.0000000000000007E-2</v>
      </c>
      <c r="P225" s="3">
        <v>7.0000000000000007E-2</v>
      </c>
      <c r="Q225" s="3">
        <v>7.0000000000000007E-2</v>
      </c>
      <c r="R225">
        <v>306</v>
      </c>
      <c r="S225" t="s">
        <v>612</v>
      </c>
      <c r="T225" s="1">
        <v>23090918.359999999</v>
      </c>
      <c r="U225">
        <v>0</v>
      </c>
      <c r="V225">
        <v>0</v>
      </c>
      <c r="W225">
        <v>0</v>
      </c>
      <c r="X225">
        <v>0</v>
      </c>
      <c r="Y225">
        <v>0</v>
      </c>
      <c r="Z225" s="1">
        <v>23090918.359999999</v>
      </c>
      <c r="AA225" s="1">
        <v>3849108</v>
      </c>
      <c r="AB225" s="1">
        <v>3849108</v>
      </c>
      <c r="AC225" s="1">
        <v>3849108</v>
      </c>
      <c r="AD225" s="1">
        <v>3849108</v>
      </c>
      <c r="AE225" s="1">
        <v>19241810.359999999</v>
      </c>
      <c r="AF225" s="1">
        <f t="shared" si="13"/>
        <v>24707282.645199999</v>
      </c>
      <c r="AG225" s="1">
        <f t="shared" si="14"/>
        <v>26436792.430364002</v>
      </c>
      <c r="AH225" s="1">
        <f t="shared" si="15"/>
        <v>28287367.900489483</v>
      </c>
    </row>
    <row r="226" spans="1:34" x14ac:dyDescent="0.35">
      <c r="A226" s="8">
        <v>22</v>
      </c>
      <c r="B226" t="s">
        <v>356</v>
      </c>
      <c r="C226" s="9">
        <v>2201</v>
      </c>
      <c r="D226" t="s">
        <v>357</v>
      </c>
      <c r="E226" t="str">
        <f t="shared" si="12"/>
        <v xml:space="preserve">2201Calidad, cobertura y fortalecimiento de la educacion inicial, prescolar, basica y media                                                                   </v>
      </c>
      <c r="F226">
        <v>2201071</v>
      </c>
      <c r="G226" t="s">
        <v>433</v>
      </c>
      <c r="H226" t="s">
        <v>613</v>
      </c>
      <c r="I226">
        <v>100</v>
      </c>
      <c r="J226" t="s">
        <v>362</v>
      </c>
      <c r="K226" t="s">
        <v>1220</v>
      </c>
      <c r="L226" t="s">
        <v>1192</v>
      </c>
      <c r="M226" t="s">
        <v>1184</v>
      </c>
      <c r="N226" s="3">
        <v>0.06</v>
      </c>
      <c r="O226" s="3">
        <v>7.0000000000000007E-2</v>
      </c>
      <c r="P226" s="3">
        <v>7.0000000000000007E-2</v>
      </c>
      <c r="Q226" s="3">
        <v>7.0000000000000007E-2</v>
      </c>
      <c r="R226">
        <v>307</v>
      </c>
      <c r="S226" t="s">
        <v>614</v>
      </c>
      <c r="T226" s="1">
        <v>3797858.05</v>
      </c>
      <c r="U226">
        <v>0</v>
      </c>
      <c r="V226">
        <v>0</v>
      </c>
      <c r="W226">
        <v>0</v>
      </c>
      <c r="X226">
        <v>0</v>
      </c>
      <c r="Y226">
        <v>0</v>
      </c>
      <c r="Z226" s="1">
        <v>3797858.05</v>
      </c>
      <c r="AA226">
        <v>0</v>
      </c>
      <c r="AB226">
        <v>0</v>
      </c>
      <c r="AC226">
        <v>0</v>
      </c>
      <c r="AD226">
        <v>0</v>
      </c>
      <c r="AE226" s="1">
        <v>3797858.05</v>
      </c>
      <c r="AF226" s="1">
        <f t="shared" si="13"/>
        <v>4063708.1135</v>
      </c>
      <c r="AG226" s="1">
        <f t="shared" si="14"/>
        <v>4348167.6814450007</v>
      </c>
      <c r="AH226" s="1">
        <f t="shared" si="15"/>
        <v>4652539.4191461513</v>
      </c>
    </row>
    <row r="227" spans="1:34" x14ac:dyDescent="0.35">
      <c r="A227" s="8">
        <v>22</v>
      </c>
      <c r="B227" t="s">
        <v>356</v>
      </c>
      <c r="C227" s="9">
        <v>2201</v>
      </c>
      <c r="D227" t="s">
        <v>357</v>
      </c>
      <c r="E227" t="str">
        <f t="shared" si="12"/>
        <v xml:space="preserve">2201Calidad, cobertura y fortalecimiento de la educacion inicial, prescolar, basica y media                                                                   </v>
      </c>
      <c r="F227">
        <v>2201071</v>
      </c>
      <c r="G227" t="s">
        <v>433</v>
      </c>
      <c r="H227" t="s">
        <v>617</v>
      </c>
      <c r="I227">
        <v>100</v>
      </c>
      <c r="J227" t="s">
        <v>362</v>
      </c>
      <c r="K227" t="s">
        <v>1220</v>
      </c>
      <c r="L227" t="s">
        <v>1192</v>
      </c>
      <c r="M227" t="s">
        <v>1184</v>
      </c>
      <c r="N227" s="3">
        <v>0.06</v>
      </c>
      <c r="O227" s="3">
        <v>7.0000000000000007E-2</v>
      </c>
      <c r="P227" s="3">
        <v>7.0000000000000007E-2</v>
      </c>
      <c r="Q227" s="3">
        <v>7.0000000000000007E-2</v>
      </c>
      <c r="R227">
        <v>310</v>
      </c>
      <c r="S227" t="s">
        <v>618</v>
      </c>
      <c r="T227" s="1">
        <v>940787245.14999998</v>
      </c>
      <c r="U227">
        <v>0</v>
      </c>
      <c r="V227">
        <v>0</v>
      </c>
      <c r="W227">
        <v>0</v>
      </c>
      <c r="X227">
        <v>0</v>
      </c>
      <c r="Y227">
        <v>0</v>
      </c>
      <c r="Z227" s="1">
        <v>940787245.14999998</v>
      </c>
      <c r="AA227">
        <v>0</v>
      </c>
      <c r="AB227">
        <v>0</v>
      </c>
      <c r="AC227">
        <v>0</v>
      </c>
      <c r="AD227">
        <v>0</v>
      </c>
      <c r="AE227" s="1">
        <v>940787245.14999998</v>
      </c>
      <c r="AF227" s="1">
        <f t="shared" si="13"/>
        <v>1006642352.3105</v>
      </c>
      <c r="AG227" s="1">
        <f t="shared" si="14"/>
        <v>1077107316.9722352</v>
      </c>
      <c r="AH227" s="1">
        <f t="shared" si="15"/>
        <v>1152504829.1602917</v>
      </c>
    </row>
    <row r="228" spans="1:34" x14ac:dyDescent="0.35">
      <c r="A228" s="8">
        <v>22</v>
      </c>
      <c r="B228" t="s">
        <v>356</v>
      </c>
      <c r="C228" s="9">
        <v>2201</v>
      </c>
      <c r="D228" t="s">
        <v>357</v>
      </c>
      <c r="E228" t="str">
        <f t="shared" si="12"/>
        <v xml:space="preserve">2201Calidad, cobertura y fortalecimiento de la educacion inicial, prescolar, basica y media                                                                   </v>
      </c>
      <c r="F228">
        <v>2201071</v>
      </c>
      <c r="G228" t="s">
        <v>433</v>
      </c>
      <c r="H228" t="s">
        <v>619</v>
      </c>
      <c r="I228">
        <v>100</v>
      </c>
      <c r="J228" t="s">
        <v>362</v>
      </c>
      <c r="K228" t="s">
        <v>1220</v>
      </c>
      <c r="L228" t="s">
        <v>1192</v>
      </c>
      <c r="M228" t="s">
        <v>1184</v>
      </c>
      <c r="N228" s="3">
        <v>0.06</v>
      </c>
      <c r="O228" s="3">
        <v>7.0000000000000007E-2</v>
      </c>
      <c r="P228" s="3">
        <v>7.0000000000000007E-2</v>
      </c>
      <c r="Q228" s="3">
        <v>7.0000000000000007E-2</v>
      </c>
      <c r="R228">
        <v>311</v>
      </c>
      <c r="S228" t="s">
        <v>620</v>
      </c>
      <c r="T228" s="1">
        <v>93525684.189999998</v>
      </c>
      <c r="U228">
        <v>0</v>
      </c>
      <c r="V228">
        <v>0</v>
      </c>
      <c r="W228">
        <v>0</v>
      </c>
      <c r="X228">
        <v>0</v>
      </c>
      <c r="Y228">
        <v>0</v>
      </c>
      <c r="Z228" s="1">
        <v>93525684.189999998</v>
      </c>
      <c r="AA228">
        <v>0</v>
      </c>
      <c r="AB228">
        <v>0</v>
      </c>
      <c r="AC228">
        <v>0</v>
      </c>
      <c r="AD228">
        <v>0</v>
      </c>
      <c r="AE228" s="1">
        <v>93525684.189999998</v>
      </c>
      <c r="AF228" s="1">
        <f t="shared" si="13"/>
        <v>100072482.08330001</v>
      </c>
      <c r="AG228" s="1">
        <f t="shared" si="14"/>
        <v>107077555.82913102</v>
      </c>
      <c r="AH228" s="1">
        <f t="shared" si="15"/>
        <v>114572984.7371702</v>
      </c>
    </row>
    <row r="229" spans="1:34" x14ac:dyDescent="0.35">
      <c r="A229" s="8">
        <v>22</v>
      </c>
      <c r="B229" t="s">
        <v>356</v>
      </c>
      <c r="C229" s="9">
        <v>2201</v>
      </c>
      <c r="D229" t="s">
        <v>357</v>
      </c>
      <c r="E229" t="str">
        <f t="shared" si="12"/>
        <v xml:space="preserve">2201Calidad, cobertura y fortalecimiento de la educacion inicial, prescolar, basica y media                                                                   </v>
      </c>
      <c r="F229">
        <v>2201071</v>
      </c>
      <c r="G229" t="s">
        <v>433</v>
      </c>
      <c r="H229" t="s">
        <v>623</v>
      </c>
      <c r="I229">
        <v>100</v>
      </c>
      <c r="J229" t="s">
        <v>362</v>
      </c>
      <c r="K229" t="s">
        <v>1220</v>
      </c>
      <c r="L229" t="s">
        <v>1192</v>
      </c>
      <c r="M229" t="s">
        <v>1184</v>
      </c>
      <c r="N229" s="3">
        <v>0.06</v>
      </c>
      <c r="O229" s="3">
        <v>7.0000000000000007E-2</v>
      </c>
      <c r="P229" s="3">
        <v>7.0000000000000007E-2</v>
      </c>
      <c r="Q229" s="3">
        <v>7.0000000000000007E-2</v>
      </c>
      <c r="R229">
        <v>312</v>
      </c>
      <c r="S229" t="s">
        <v>624</v>
      </c>
      <c r="T229" s="1">
        <v>63143890.490000002</v>
      </c>
      <c r="U229">
        <v>0</v>
      </c>
      <c r="V229">
        <v>0</v>
      </c>
      <c r="W229">
        <v>0</v>
      </c>
      <c r="X229">
        <v>0</v>
      </c>
      <c r="Y229">
        <v>0</v>
      </c>
      <c r="Z229" s="1">
        <v>63143890.490000002</v>
      </c>
      <c r="AA229" s="1">
        <v>11791837</v>
      </c>
      <c r="AB229" s="1">
        <v>11791837</v>
      </c>
      <c r="AC229" s="1">
        <v>11791837</v>
      </c>
      <c r="AD229" s="1">
        <v>11791837</v>
      </c>
      <c r="AE229" s="1">
        <v>51352053.490000002</v>
      </c>
      <c r="AF229" s="1">
        <f t="shared" si="13"/>
        <v>67563962.824300006</v>
      </c>
      <c r="AG229" s="1">
        <f t="shared" si="14"/>
        <v>72293440.222001016</v>
      </c>
      <c r="AH229" s="1">
        <f t="shared" si="15"/>
        <v>77353981.037541091</v>
      </c>
    </row>
    <row r="230" spans="1:34" x14ac:dyDescent="0.35">
      <c r="A230" s="8">
        <v>22</v>
      </c>
      <c r="B230" t="s">
        <v>356</v>
      </c>
      <c r="C230" s="9">
        <v>2201</v>
      </c>
      <c r="D230" t="s">
        <v>357</v>
      </c>
      <c r="E230" t="str">
        <f t="shared" si="12"/>
        <v xml:space="preserve">2201Calidad, cobertura y fortalecimiento de la educacion inicial, prescolar, basica y media                                                                   </v>
      </c>
      <c r="F230">
        <v>2201071</v>
      </c>
      <c r="G230" t="s">
        <v>433</v>
      </c>
      <c r="H230" t="s">
        <v>625</v>
      </c>
      <c r="I230">
        <v>100</v>
      </c>
      <c r="J230" t="s">
        <v>362</v>
      </c>
      <c r="K230" t="s">
        <v>1220</v>
      </c>
      <c r="L230" t="s">
        <v>1192</v>
      </c>
      <c r="M230" t="s">
        <v>1184</v>
      </c>
      <c r="N230" s="3">
        <v>0.06</v>
      </c>
      <c r="O230" s="3">
        <v>7.0000000000000007E-2</v>
      </c>
      <c r="P230" s="3">
        <v>7.0000000000000007E-2</v>
      </c>
      <c r="Q230" s="3">
        <v>7.0000000000000007E-2</v>
      </c>
      <c r="R230">
        <v>313</v>
      </c>
      <c r="S230" t="s">
        <v>626</v>
      </c>
      <c r="T230" s="1">
        <v>7069759.4900000002</v>
      </c>
      <c r="U230">
        <v>0</v>
      </c>
      <c r="V230">
        <v>0</v>
      </c>
      <c r="W230">
        <v>0</v>
      </c>
      <c r="X230">
        <v>0</v>
      </c>
      <c r="Y230">
        <v>0</v>
      </c>
      <c r="Z230" s="1">
        <v>7069759.4900000002</v>
      </c>
      <c r="AA230" s="1">
        <v>1240718</v>
      </c>
      <c r="AB230" s="1">
        <v>1240718</v>
      </c>
      <c r="AC230" s="1">
        <v>1240718</v>
      </c>
      <c r="AD230" s="1">
        <v>1240718</v>
      </c>
      <c r="AE230" s="1">
        <v>5829041.4900000002</v>
      </c>
      <c r="AF230" s="1">
        <f t="shared" si="13"/>
        <v>7564642.6543000005</v>
      </c>
      <c r="AG230" s="1">
        <f t="shared" si="14"/>
        <v>8094167.6401010007</v>
      </c>
      <c r="AH230" s="1">
        <f t="shared" si="15"/>
        <v>8660759.374908071</v>
      </c>
    </row>
    <row r="231" spans="1:34" x14ac:dyDescent="0.35">
      <c r="A231" s="8">
        <v>22</v>
      </c>
      <c r="B231" t="s">
        <v>356</v>
      </c>
      <c r="C231" s="9">
        <v>2201</v>
      </c>
      <c r="D231" t="s">
        <v>357</v>
      </c>
      <c r="E231" t="str">
        <f t="shared" si="12"/>
        <v xml:space="preserve">2201Calidad, cobertura y fortalecimiento de la educacion inicial, prescolar, basica y media                                                                   </v>
      </c>
      <c r="F231">
        <v>2201071</v>
      </c>
      <c r="G231" t="s">
        <v>433</v>
      </c>
      <c r="H231" t="s">
        <v>629</v>
      </c>
      <c r="I231">
        <v>100</v>
      </c>
      <c r="J231" t="s">
        <v>362</v>
      </c>
      <c r="K231" t="s">
        <v>1220</v>
      </c>
      <c r="L231" t="s">
        <v>1192</v>
      </c>
      <c r="M231" t="s">
        <v>1184</v>
      </c>
      <c r="N231" s="3">
        <v>0.06</v>
      </c>
      <c r="O231" s="3">
        <v>7.0000000000000007E-2</v>
      </c>
      <c r="P231" s="3">
        <v>7.0000000000000007E-2</v>
      </c>
      <c r="Q231" s="3">
        <v>7.0000000000000007E-2</v>
      </c>
      <c r="R231">
        <v>314</v>
      </c>
      <c r="S231" t="s">
        <v>630</v>
      </c>
      <c r="T231" s="1">
        <v>363153909</v>
      </c>
      <c r="U231">
        <v>0</v>
      </c>
      <c r="V231">
        <v>0</v>
      </c>
      <c r="W231">
        <v>0</v>
      </c>
      <c r="X231">
        <v>0</v>
      </c>
      <c r="Y231">
        <v>0</v>
      </c>
      <c r="Z231" s="1">
        <v>363153909</v>
      </c>
      <c r="AA231" s="1">
        <v>245104602</v>
      </c>
      <c r="AB231" s="1">
        <v>245104602</v>
      </c>
      <c r="AC231" s="1">
        <v>245104602</v>
      </c>
      <c r="AD231" s="1">
        <v>245104602</v>
      </c>
      <c r="AE231" s="1">
        <v>118049307</v>
      </c>
      <c r="AF231" s="1">
        <f t="shared" si="13"/>
        <v>388574682.63</v>
      </c>
      <c r="AG231" s="1">
        <f t="shared" si="14"/>
        <v>415774910.41409999</v>
      </c>
      <c r="AH231" s="1">
        <f t="shared" si="15"/>
        <v>444879154.14308703</v>
      </c>
    </row>
    <row r="232" spans="1:34" x14ac:dyDescent="0.35">
      <c r="A232" s="8">
        <v>22</v>
      </c>
      <c r="B232" t="s">
        <v>356</v>
      </c>
      <c r="C232" s="9">
        <v>2201</v>
      </c>
      <c r="D232" t="s">
        <v>357</v>
      </c>
      <c r="E232" t="str">
        <f t="shared" si="12"/>
        <v xml:space="preserve">2201Calidad, cobertura y fortalecimiento de la educacion inicial, prescolar, basica y media                                                                   </v>
      </c>
      <c r="F232">
        <v>2201071</v>
      </c>
      <c r="G232" t="s">
        <v>433</v>
      </c>
      <c r="H232" t="s">
        <v>631</v>
      </c>
      <c r="I232">
        <v>100</v>
      </c>
      <c r="J232" t="s">
        <v>362</v>
      </c>
      <c r="K232" t="s">
        <v>1220</v>
      </c>
      <c r="L232" t="s">
        <v>1192</v>
      </c>
      <c r="M232" t="s">
        <v>1184</v>
      </c>
      <c r="N232" s="3">
        <v>0.06</v>
      </c>
      <c r="O232" s="3">
        <v>7.0000000000000007E-2</v>
      </c>
      <c r="P232" s="3">
        <v>7.0000000000000007E-2</v>
      </c>
      <c r="Q232" s="3">
        <v>7.0000000000000007E-2</v>
      </c>
      <c r="R232">
        <v>315</v>
      </c>
      <c r="S232" t="s">
        <v>632</v>
      </c>
      <c r="T232" s="1">
        <v>67386855.189999998</v>
      </c>
      <c r="U232">
        <v>0</v>
      </c>
      <c r="V232">
        <v>0</v>
      </c>
      <c r="W232">
        <v>0</v>
      </c>
      <c r="X232">
        <v>0</v>
      </c>
      <c r="Y232">
        <v>0</v>
      </c>
      <c r="Z232" s="1">
        <v>67386855.189999998</v>
      </c>
      <c r="AA232" s="1">
        <v>25670005</v>
      </c>
      <c r="AB232" s="1">
        <v>25670005</v>
      </c>
      <c r="AC232" s="1">
        <v>25670005</v>
      </c>
      <c r="AD232" s="1">
        <v>25670005</v>
      </c>
      <c r="AE232" s="1">
        <v>41716850.189999998</v>
      </c>
      <c r="AF232" s="1">
        <f t="shared" si="13"/>
        <v>72103935.053300008</v>
      </c>
      <c r="AG232" s="1">
        <f t="shared" si="14"/>
        <v>77151210.507031009</v>
      </c>
      <c r="AH232" s="1">
        <f t="shared" si="15"/>
        <v>82551795.242523178</v>
      </c>
    </row>
    <row r="233" spans="1:34" x14ac:dyDescent="0.35">
      <c r="A233" s="8">
        <v>22</v>
      </c>
      <c r="B233" t="s">
        <v>356</v>
      </c>
      <c r="C233" s="9">
        <v>2201</v>
      </c>
      <c r="D233" t="s">
        <v>357</v>
      </c>
      <c r="E233" t="str">
        <f t="shared" si="12"/>
        <v xml:space="preserve">2201Calidad, cobertura y fortalecimiento de la educacion inicial, prescolar, basica y media                                                                   </v>
      </c>
      <c r="F233">
        <v>2201071</v>
      </c>
      <c r="G233" t="s">
        <v>433</v>
      </c>
      <c r="H233" t="s">
        <v>633</v>
      </c>
      <c r="I233">
        <v>1</v>
      </c>
      <c r="J233" t="s">
        <v>225</v>
      </c>
      <c r="K233" t="s">
        <v>1221</v>
      </c>
      <c r="L233" t="s">
        <v>1192</v>
      </c>
      <c r="M233" t="s">
        <v>1185</v>
      </c>
      <c r="N233" s="3">
        <v>0.05</v>
      </c>
      <c r="O233" s="3">
        <v>0.05</v>
      </c>
      <c r="P233" s="3">
        <v>0.05</v>
      </c>
      <c r="Q233" s="3">
        <v>0.05</v>
      </c>
      <c r="R233">
        <v>476</v>
      </c>
      <c r="S233" t="s">
        <v>634</v>
      </c>
      <c r="T233">
        <v>0</v>
      </c>
      <c r="U233">
        <v>0</v>
      </c>
      <c r="V233">
        <v>0</v>
      </c>
      <c r="W233" s="1">
        <v>91751269</v>
      </c>
      <c r="X233">
        <v>0</v>
      </c>
      <c r="Y233">
        <v>0</v>
      </c>
      <c r="Z233" s="1">
        <v>91751269</v>
      </c>
      <c r="AA233" s="1">
        <v>76963931.569999993</v>
      </c>
      <c r="AB233" s="1">
        <v>76963931.569999993</v>
      </c>
      <c r="AC233" s="1">
        <v>76522843</v>
      </c>
      <c r="AD233" s="1">
        <v>76522843</v>
      </c>
      <c r="AE233" s="1">
        <v>14787337.43</v>
      </c>
      <c r="AF233" s="1">
        <f t="shared" si="13"/>
        <v>96338832.450000003</v>
      </c>
      <c r="AG233" s="1">
        <f t="shared" si="14"/>
        <v>101155774.07250001</v>
      </c>
      <c r="AH233" s="1">
        <f t="shared" si="15"/>
        <v>106213562.77612501</v>
      </c>
    </row>
    <row r="234" spans="1:34" x14ac:dyDescent="0.35">
      <c r="A234" s="8">
        <v>22</v>
      </c>
      <c r="B234" t="s">
        <v>356</v>
      </c>
      <c r="C234" s="9">
        <v>2201</v>
      </c>
      <c r="D234" t="s">
        <v>357</v>
      </c>
      <c r="E234" t="str">
        <f t="shared" si="12"/>
        <v xml:space="preserve">2201Calidad, cobertura y fortalecimiento de la educacion inicial, prescolar, basica y media                                                                   </v>
      </c>
      <c r="F234">
        <v>2201071</v>
      </c>
      <c r="G234" t="s">
        <v>433</v>
      </c>
      <c r="H234" t="s">
        <v>635</v>
      </c>
      <c r="I234">
        <v>100</v>
      </c>
      <c r="J234" t="s">
        <v>362</v>
      </c>
      <c r="K234" t="s">
        <v>1220</v>
      </c>
      <c r="L234" t="s">
        <v>1192</v>
      </c>
      <c r="M234" t="s">
        <v>1184</v>
      </c>
      <c r="N234" s="3">
        <v>0.06</v>
      </c>
      <c r="O234" s="3">
        <v>7.0000000000000007E-2</v>
      </c>
      <c r="P234" s="3">
        <v>7.0000000000000007E-2</v>
      </c>
      <c r="Q234" s="3">
        <v>7.0000000000000007E-2</v>
      </c>
      <c r="R234">
        <v>435</v>
      </c>
      <c r="S234" t="s">
        <v>636</v>
      </c>
      <c r="T234" s="1">
        <v>1000</v>
      </c>
      <c r="U234">
        <v>0</v>
      </c>
      <c r="V234">
        <v>0</v>
      </c>
      <c r="W234">
        <v>0</v>
      </c>
      <c r="X234">
        <v>0</v>
      </c>
      <c r="Y234">
        <v>0</v>
      </c>
      <c r="Z234" s="1">
        <v>1000</v>
      </c>
      <c r="AA234">
        <v>0</v>
      </c>
      <c r="AB234">
        <v>0</v>
      </c>
      <c r="AC234">
        <v>0</v>
      </c>
      <c r="AD234">
        <v>0</v>
      </c>
      <c r="AE234" s="1">
        <v>1000</v>
      </c>
      <c r="AF234" s="1">
        <f t="shared" si="13"/>
        <v>1070</v>
      </c>
      <c r="AG234" s="1">
        <f t="shared" si="14"/>
        <v>1144.9000000000001</v>
      </c>
      <c r="AH234" s="1">
        <f t="shared" si="15"/>
        <v>1225.0430000000001</v>
      </c>
    </row>
    <row r="235" spans="1:34" x14ac:dyDescent="0.35">
      <c r="A235" s="8">
        <v>22</v>
      </c>
      <c r="B235" t="s">
        <v>356</v>
      </c>
      <c r="C235" s="9">
        <v>2201</v>
      </c>
      <c r="D235" t="s">
        <v>357</v>
      </c>
      <c r="E235" t="str">
        <f t="shared" si="12"/>
        <v xml:space="preserve">2201Calidad, cobertura y fortalecimiento de la educacion inicial, prescolar, basica y media                                                                   </v>
      </c>
      <c r="F235">
        <v>2201071</v>
      </c>
      <c r="G235" t="s">
        <v>433</v>
      </c>
      <c r="H235" t="s">
        <v>637</v>
      </c>
      <c r="I235">
        <v>130</v>
      </c>
      <c r="J235" t="s">
        <v>366</v>
      </c>
      <c r="K235" t="s">
        <v>1220</v>
      </c>
      <c r="L235" t="s">
        <v>1192</v>
      </c>
      <c r="M235" t="s">
        <v>1184</v>
      </c>
      <c r="N235" s="3">
        <v>0.06</v>
      </c>
      <c r="O235" s="3">
        <v>7.0000000000000007E-2</v>
      </c>
      <c r="P235" s="3">
        <v>7.0000000000000007E-2</v>
      </c>
      <c r="Q235" s="3">
        <v>7.0000000000000007E-2</v>
      </c>
      <c r="R235">
        <v>475</v>
      </c>
      <c r="S235" t="s">
        <v>634</v>
      </c>
      <c r="T235">
        <v>0</v>
      </c>
      <c r="U235">
        <v>0</v>
      </c>
      <c r="V235">
        <v>0</v>
      </c>
      <c r="W235" s="1">
        <v>73036068.430000007</v>
      </c>
      <c r="X235">
        <v>0</v>
      </c>
      <c r="Y235">
        <v>0</v>
      </c>
      <c r="Z235" s="1">
        <v>73036068.430000007</v>
      </c>
      <c r="AA235" s="1">
        <v>73036068.430000007</v>
      </c>
      <c r="AB235" s="1">
        <v>14787337.43</v>
      </c>
      <c r="AC235">
        <v>0</v>
      </c>
      <c r="AD235">
        <v>0</v>
      </c>
      <c r="AE235">
        <v>0</v>
      </c>
      <c r="AF235" s="1">
        <f t="shared" si="13"/>
        <v>78148593.220100015</v>
      </c>
      <c r="AG235" s="1">
        <f t="shared" si="14"/>
        <v>83618994.745507017</v>
      </c>
      <c r="AH235" s="1">
        <f t="shared" si="15"/>
        <v>89472324.377692506</v>
      </c>
    </row>
    <row r="236" spans="1:34" x14ac:dyDescent="0.35">
      <c r="A236" s="8">
        <v>22</v>
      </c>
      <c r="B236" t="s">
        <v>356</v>
      </c>
      <c r="C236" s="9">
        <v>2201</v>
      </c>
      <c r="D236" t="s">
        <v>357</v>
      </c>
      <c r="E236" t="str">
        <f t="shared" si="12"/>
        <v xml:space="preserve">2201Calidad, cobertura y fortalecimiento de la educacion inicial, prescolar, basica y media                                                                   </v>
      </c>
      <c r="F236">
        <v>2201071</v>
      </c>
      <c r="G236" t="s">
        <v>433</v>
      </c>
      <c r="H236" t="s">
        <v>638</v>
      </c>
      <c r="I236">
        <v>1</v>
      </c>
      <c r="J236" t="s">
        <v>225</v>
      </c>
      <c r="K236" t="s">
        <v>1221</v>
      </c>
      <c r="L236" t="s">
        <v>1192</v>
      </c>
      <c r="M236" t="s">
        <v>1185</v>
      </c>
      <c r="N236" s="3">
        <v>0.05</v>
      </c>
      <c r="O236" s="3">
        <v>0.05</v>
      </c>
      <c r="P236" s="3">
        <v>0.05</v>
      </c>
      <c r="Q236" s="3">
        <v>0.05</v>
      </c>
      <c r="R236">
        <v>436</v>
      </c>
      <c r="S236" t="s">
        <v>639</v>
      </c>
      <c r="T236" s="1">
        <v>400000000</v>
      </c>
      <c r="U236">
        <v>0</v>
      </c>
      <c r="V236">
        <v>0</v>
      </c>
      <c r="W236">
        <v>0</v>
      </c>
      <c r="X236" s="1">
        <v>91751269</v>
      </c>
      <c r="Y236">
        <v>0</v>
      </c>
      <c r="Z236" s="1">
        <v>308248731</v>
      </c>
      <c r="AA236" s="1">
        <v>130000000</v>
      </c>
      <c r="AB236" s="1">
        <v>130000000</v>
      </c>
      <c r="AC236" s="1">
        <v>130000000</v>
      </c>
      <c r="AD236" s="1">
        <v>130000000</v>
      </c>
      <c r="AE236" s="1">
        <v>178248731</v>
      </c>
      <c r="AF236" s="1">
        <f t="shared" si="13"/>
        <v>323661167.55000001</v>
      </c>
      <c r="AG236" s="1">
        <f t="shared" si="14"/>
        <v>339844225.92750001</v>
      </c>
      <c r="AH236" s="1">
        <f t="shared" si="15"/>
        <v>356836437.22387505</v>
      </c>
    </row>
    <row r="237" spans="1:34" x14ac:dyDescent="0.35">
      <c r="A237" s="8">
        <v>22</v>
      </c>
      <c r="B237" t="s">
        <v>356</v>
      </c>
      <c r="C237" s="9">
        <v>2201</v>
      </c>
      <c r="D237" t="s">
        <v>357</v>
      </c>
      <c r="E237" t="str">
        <f t="shared" si="12"/>
        <v xml:space="preserve">2201Calidad, cobertura y fortalecimiento de la educacion inicial, prescolar, basica y media                                                                   </v>
      </c>
      <c r="F237">
        <v>2201071</v>
      </c>
      <c r="G237" t="s">
        <v>433</v>
      </c>
      <c r="H237" t="s">
        <v>640</v>
      </c>
      <c r="I237">
        <v>130</v>
      </c>
      <c r="J237" t="s">
        <v>366</v>
      </c>
      <c r="K237" t="s">
        <v>1220</v>
      </c>
      <c r="L237" t="s">
        <v>1192</v>
      </c>
      <c r="M237" t="s">
        <v>1184</v>
      </c>
      <c r="N237" s="3">
        <v>0.06</v>
      </c>
      <c r="O237" s="3">
        <v>7.0000000000000007E-2</v>
      </c>
      <c r="P237" s="3">
        <v>7.0000000000000007E-2</v>
      </c>
      <c r="Q237" s="3">
        <v>7.0000000000000007E-2</v>
      </c>
      <c r="R237">
        <v>437</v>
      </c>
      <c r="S237" t="s">
        <v>641</v>
      </c>
      <c r="T237" s="1">
        <v>643081575.69000006</v>
      </c>
      <c r="U237">
        <v>0</v>
      </c>
      <c r="V237">
        <v>0</v>
      </c>
      <c r="W237">
        <v>0</v>
      </c>
      <c r="X237">
        <v>0</v>
      </c>
      <c r="Y237">
        <v>0</v>
      </c>
      <c r="Z237" s="1">
        <v>643081575.69000006</v>
      </c>
      <c r="AA237" s="1">
        <v>643081575.69000006</v>
      </c>
      <c r="AB237" s="1">
        <v>6566116</v>
      </c>
      <c r="AC237" s="1">
        <v>6566116</v>
      </c>
      <c r="AD237" s="1">
        <v>6566116</v>
      </c>
      <c r="AE237">
        <v>0</v>
      </c>
      <c r="AF237" s="1">
        <f t="shared" si="13"/>
        <v>688097285.98830009</v>
      </c>
      <c r="AG237" s="1">
        <f t="shared" si="14"/>
        <v>736264096.0074811</v>
      </c>
      <c r="AH237" s="1">
        <f t="shared" si="15"/>
        <v>787802582.72800481</v>
      </c>
    </row>
    <row r="238" spans="1:34" x14ac:dyDescent="0.35">
      <c r="A238" s="8">
        <v>22</v>
      </c>
      <c r="B238" t="s">
        <v>356</v>
      </c>
      <c r="C238" s="9">
        <v>2201</v>
      </c>
      <c r="D238" t="s">
        <v>357</v>
      </c>
      <c r="E238" t="str">
        <f t="shared" si="12"/>
        <v xml:space="preserve">2201Calidad, cobertura y fortalecimiento de la educacion inicial, prescolar, basica y media                                                                   </v>
      </c>
      <c r="F238">
        <v>2201071</v>
      </c>
      <c r="G238" t="s">
        <v>433</v>
      </c>
      <c r="H238" t="s">
        <v>642</v>
      </c>
      <c r="I238">
        <v>305</v>
      </c>
      <c r="J238" t="s">
        <v>643</v>
      </c>
      <c r="K238" t="s">
        <v>1220</v>
      </c>
      <c r="L238" t="s">
        <v>1191</v>
      </c>
      <c r="M238" t="s">
        <v>1184</v>
      </c>
      <c r="N238" s="3">
        <v>0</v>
      </c>
      <c r="O238" s="3">
        <v>0</v>
      </c>
      <c r="P238" s="3">
        <v>0</v>
      </c>
      <c r="Q238" s="3">
        <v>0</v>
      </c>
      <c r="R238">
        <v>496</v>
      </c>
      <c r="S238" t="s">
        <v>641</v>
      </c>
      <c r="T238">
        <v>0</v>
      </c>
      <c r="U238" s="1">
        <v>82063796</v>
      </c>
      <c r="V238">
        <v>0</v>
      </c>
      <c r="W238">
        <v>0</v>
      </c>
      <c r="X238">
        <v>0</v>
      </c>
      <c r="Y238">
        <v>0</v>
      </c>
      <c r="Z238" s="1">
        <v>82063796</v>
      </c>
      <c r="AA238" s="1">
        <v>82063796</v>
      </c>
      <c r="AB238" s="1">
        <v>50972303</v>
      </c>
      <c r="AC238" s="1">
        <v>50972303</v>
      </c>
      <c r="AD238" s="1">
        <v>50972303</v>
      </c>
      <c r="AE238">
        <v>0</v>
      </c>
      <c r="AF238" s="1">
        <v>0</v>
      </c>
      <c r="AG238" s="1">
        <v>0</v>
      </c>
      <c r="AH238" s="1">
        <v>0</v>
      </c>
    </row>
    <row r="239" spans="1:34" x14ac:dyDescent="0.35">
      <c r="A239" s="8">
        <v>22</v>
      </c>
      <c r="B239" t="s">
        <v>356</v>
      </c>
      <c r="C239" s="9">
        <v>2201</v>
      </c>
      <c r="D239" t="s">
        <v>357</v>
      </c>
      <c r="E239" t="str">
        <f t="shared" si="12"/>
        <v xml:space="preserve">2201Calidad, cobertura y fortalecimiento de la educacion inicial, prescolar, basica y media                                                                   </v>
      </c>
      <c r="F239">
        <v>2201071</v>
      </c>
      <c r="G239" t="s">
        <v>433</v>
      </c>
      <c r="H239" t="s">
        <v>644</v>
      </c>
      <c r="I239">
        <v>307</v>
      </c>
      <c r="J239" t="s">
        <v>645</v>
      </c>
      <c r="K239" t="s">
        <v>1220</v>
      </c>
      <c r="L239" t="s">
        <v>1191</v>
      </c>
      <c r="M239" t="s">
        <v>1184</v>
      </c>
      <c r="N239" s="3">
        <v>0</v>
      </c>
      <c r="O239" s="3">
        <v>0</v>
      </c>
      <c r="P239" s="3">
        <v>0</v>
      </c>
      <c r="Q239" s="3">
        <v>0</v>
      </c>
      <c r="R239">
        <v>499</v>
      </c>
      <c r="S239" t="s">
        <v>641</v>
      </c>
      <c r="T239">
        <v>0</v>
      </c>
      <c r="U239" s="1">
        <v>15473097</v>
      </c>
      <c r="V239">
        <v>0</v>
      </c>
      <c r="W239">
        <v>0</v>
      </c>
      <c r="X239">
        <v>0</v>
      </c>
      <c r="Y239">
        <v>0</v>
      </c>
      <c r="Z239" s="1">
        <v>15473097</v>
      </c>
      <c r="AA239" s="1">
        <v>15473097</v>
      </c>
      <c r="AB239" s="1">
        <v>8947000</v>
      </c>
      <c r="AC239" s="1">
        <v>8947000</v>
      </c>
      <c r="AD239" s="1">
        <v>8947000</v>
      </c>
      <c r="AE239">
        <v>0</v>
      </c>
      <c r="AF239" s="1">
        <v>0</v>
      </c>
      <c r="AG239" s="1">
        <v>0</v>
      </c>
      <c r="AH239" s="1">
        <v>0</v>
      </c>
    </row>
    <row r="240" spans="1:34" x14ac:dyDescent="0.35">
      <c r="A240" s="8">
        <v>22</v>
      </c>
      <c r="B240" t="s">
        <v>356</v>
      </c>
      <c r="C240" s="9">
        <v>2201</v>
      </c>
      <c r="D240" t="s">
        <v>357</v>
      </c>
      <c r="E240" t="str">
        <f t="shared" si="12"/>
        <v xml:space="preserve">2201Calidad, cobertura y fortalecimiento de la educacion inicial, prescolar, basica y media                                                                   </v>
      </c>
      <c r="F240">
        <v>2201071</v>
      </c>
      <c r="G240" t="s">
        <v>433</v>
      </c>
      <c r="H240" t="s">
        <v>646</v>
      </c>
      <c r="I240">
        <v>308</v>
      </c>
      <c r="J240" t="s">
        <v>647</v>
      </c>
      <c r="K240" t="s">
        <v>1220</v>
      </c>
      <c r="L240" t="s">
        <v>1191</v>
      </c>
      <c r="M240" t="s">
        <v>1184</v>
      </c>
      <c r="N240" s="3">
        <v>0</v>
      </c>
      <c r="O240" s="3">
        <v>0</v>
      </c>
      <c r="P240" s="3">
        <v>0</v>
      </c>
      <c r="Q240" s="3">
        <v>0</v>
      </c>
      <c r="R240">
        <v>500</v>
      </c>
      <c r="S240" t="s">
        <v>641</v>
      </c>
      <c r="T240">
        <v>0</v>
      </c>
      <c r="U240" s="1">
        <v>40167</v>
      </c>
      <c r="V240">
        <v>0</v>
      </c>
      <c r="W240">
        <v>0</v>
      </c>
      <c r="X240">
        <v>0</v>
      </c>
      <c r="Y240">
        <v>0</v>
      </c>
      <c r="Z240" s="1">
        <v>40167</v>
      </c>
      <c r="AA240" s="1">
        <v>40167</v>
      </c>
      <c r="AB240">
        <v>0</v>
      </c>
      <c r="AC240">
        <v>0</v>
      </c>
      <c r="AD240">
        <v>0</v>
      </c>
      <c r="AE240">
        <v>0</v>
      </c>
      <c r="AF240" s="1">
        <v>0</v>
      </c>
      <c r="AG240" s="1">
        <v>0</v>
      </c>
      <c r="AH240" s="1">
        <v>0</v>
      </c>
    </row>
    <row r="241" spans="1:34" x14ac:dyDescent="0.35">
      <c r="A241" s="8">
        <v>22</v>
      </c>
      <c r="B241" t="s">
        <v>356</v>
      </c>
      <c r="C241" s="9">
        <v>2201</v>
      </c>
      <c r="D241" t="s">
        <v>357</v>
      </c>
      <c r="E241" t="str">
        <f t="shared" si="12"/>
        <v xml:space="preserve">2201Calidad, cobertura y fortalecimiento de la educacion inicial, prescolar, basica y media                                                                   </v>
      </c>
      <c r="F241">
        <v>2201071</v>
      </c>
      <c r="G241" t="s">
        <v>433</v>
      </c>
      <c r="H241" t="s">
        <v>648</v>
      </c>
      <c r="I241">
        <v>237</v>
      </c>
      <c r="J241" t="s">
        <v>649</v>
      </c>
      <c r="K241" t="s">
        <v>1222</v>
      </c>
      <c r="L241" t="s">
        <v>1191</v>
      </c>
      <c r="M241" t="s">
        <v>1189</v>
      </c>
      <c r="N241" s="3">
        <v>0</v>
      </c>
      <c r="O241" s="3">
        <v>0</v>
      </c>
      <c r="P241" s="3">
        <v>0</v>
      </c>
      <c r="Q241" s="3">
        <v>0</v>
      </c>
      <c r="R241">
        <v>493</v>
      </c>
      <c r="S241" t="s">
        <v>650</v>
      </c>
      <c r="T241">
        <v>0</v>
      </c>
      <c r="U241" s="1">
        <v>27840000</v>
      </c>
      <c r="V241">
        <v>0</v>
      </c>
      <c r="W241">
        <v>0</v>
      </c>
      <c r="X241">
        <v>0</v>
      </c>
      <c r="Y241">
        <v>0</v>
      </c>
      <c r="Z241" s="1">
        <v>27840000</v>
      </c>
      <c r="AA241">
        <v>0</v>
      </c>
      <c r="AB241">
        <v>0</v>
      </c>
      <c r="AC241">
        <v>0</v>
      </c>
      <c r="AD241">
        <v>0</v>
      </c>
      <c r="AE241" s="1">
        <v>27840000</v>
      </c>
      <c r="AF241" s="1">
        <v>0</v>
      </c>
      <c r="AG241" s="1">
        <v>0</v>
      </c>
      <c r="AH241" s="1">
        <v>0</v>
      </c>
    </row>
    <row r="242" spans="1:34" x14ac:dyDescent="0.35">
      <c r="A242" s="8">
        <v>22</v>
      </c>
      <c r="B242" t="s">
        <v>356</v>
      </c>
      <c r="C242" s="9">
        <v>2201</v>
      </c>
      <c r="D242" t="s">
        <v>357</v>
      </c>
      <c r="E242" t="str">
        <f t="shared" si="12"/>
        <v xml:space="preserve">2201Calidad, cobertura y fortalecimiento de la educacion inicial, prescolar, basica y media                                                                   </v>
      </c>
      <c r="F242">
        <v>2201071</v>
      </c>
      <c r="G242" t="s">
        <v>433</v>
      </c>
      <c r="H242" t="s">
        <v>653</v>
      </c>
      <c r="I242">
        <v>100</v>
      </c>
      <c r="J242" t="s">
        <v>362</v>
      </c>
      <c r="K242" t="s">
        <v>1220</v>
      </c>
      <c r="L242" t="s">
        <v>1192</v>
      </c>
      <c r="M242" t="s">
        <v>1184</v>
      </c>
      <c r="N242" s="3">
        <v>0.06</v>
      </c>
      <c r="O242" s="3">
        <v>7.0000000000000007E-2</v>
      </c>
      <c r="P242" s="3">
        <v>7.0000000000000007E-2</v>
      </c>
      <c r="Q242" s="3">
        <v>7.0000000000000007E-2</v>
      </c>
      <c r="R242">
        <v>469</v>
      </c>
      <c r="S242" t="s">
        <v>654</v>
      </c>
      <c r="T242" s="1">
        <v>1000</v>
      </c>
      <c r="U242">
        <v>0</v>
      </c>
      <c r="V242">
        <v>0</v>
      </c>
      <c r="W242">
        <v>0</v>
      </c>
      <c r="X242">
        <v>0</v>
      </c>
      <c r="Y242">
        <v>0</v>
      </c>
      <c r="Z242" s="1">
        <v>1000</v>
      </c>
      <c r="AA242">
        <v>0</v>
      </c>
      <c r="AB242">
        <v>0</v>
      </c>
      <c r="AC242">
        <v>0</v>
      </c>
      <c r="AD242">
        <v>0</v>
      </c>
      <c r="AE242" s="1">
        <v>1000</v>
      </c>
      <c r="AF242" s="1">
        <f t="shared" si="13"/>
        <v>1070</v>
      </c>
      <c r="AG242" s="1">
        <f t="shared" si="14"/>
        <v>1144.9000000000001</v>
      </c>
      <c r="AH242" s="1">
        <f t="shared" si="15"/>
        <v>1225.0430000000001</v>
      </c>
    </row>
    <row r="243" spans="1:34" x14ac:dyDescent="0.35">
      <c r="A243" s="8">
        <v>23</v>
      </c>
      <c r="B243" t="s">
        <v>655</v>
      </c>
      <c r="C243" s="9">
        <v>2302</v>
      </c>
      <c r="D243" t="s">
        <v>656</v>
      </c>
      <c r="E243" t="str">
        <f t="shared" si="12"/>
        <v>2302Fomento del desarrollo de aplicaciones, software y contenidos para impulsar la apropiacion de las Tecnologias de la Informacion y las Comunicaciones (TIC)</v>
      </c>
      <c r="F243">
        <v>2302024</v>
      </c>
      <c r="G243" t="s">
        <v>657</v>
      </c>
      <c r="H243" t="s">
        <v>658</v>
      </c>
      <c r="I243">
        <v>32</v>
      </c>
      <c r="J243" t="s">
        <v>62</v>
      </c>
      <c r="K243" t="s">
        <v>1220</v>
      </c>
      <c r="L243" t="s">
        <v>1192</v>
      </c>
      <c r="M243" t="s">
        <v>1193</v>
      </c>
      <c r="N243" s="3">
        <v>0.06</v>
      </c>
      <c r="O243" s="3">
        <v>7.0000000000000007E-2</v>
      </c>
      <c r="P243" s="3">
        <v>7.0000000000000007E-2</v>
      </c>
      <c r="Q243" s="3">
        <v>7.0000000000000007E-2</v>
      </c>
      <c r="R243">
        <v>333</v>
      </c>
      <c r="S243" t="s">
        <v>659</v>
      </c>
      <c r="T243" s="1">
        <v>40000000</v>
      </c>
      <c r="U243">
        <v>0</v>
      </c>
      <c r="V243">
        <v>0</v>
      </c>
      <c r="W243">
        <v>0</v>
      </c>
      <c r="X243">
        <v>0</v>
      </c>
      <c r="Y243">
        <v>0</v>
      </c>
      <c r="Z243" s="1">
        <v>40000000</v>
      </c>
      <c r="AA243">
        <v>0</v>
      </c>
      <c r="AB243">
        <v>0</v>
      </c>
      <c r="AC243">
        <v>0</v>
      </c>
      <c r="AD243">
        <v>0</v>
      </c>
      <c r="AE243" s="1">
        <v>40000000</v>
      </c>
      <c r="AF243" s="1">
        <f t="shared" si="13"/>
        <v>42800000</v>
      </c>
      <c r="AG243" s="1">
        <f t="shared" si="14"/>
        <v>45796000</v>
      </c>
      <c r="AH243" s="1">
        <f t="shared" si="15"/>
        <v>49001720</v>
      </c>
    </row>
    <row r="244" spans="1:34" x14ac:dyDescent="0.35">
      <c r="A244" s="8">
        <v>23</v>
      </c>
      <c r="B244" t="s">
        <v>655</v>
      </c>
      <c r="C244" s="9">
        <v>2302</v>
      </c>
      <c r="D244" t="s">
        <v>656</v>
      </c>
      <c r="E244" t="str">
        <f t="shared" si="12"/>
        <v>2302Fomento del desarrollo de aplicaciones, software y contenidos para impulsar la apropiacion de las Tecnologias de la Informacion y las Comunicaciones (TIC)</v>
      </c>
      <c r="F244">
        <v>2302024</v>
      </c>
      <c r="G244" t="s">
        <v>657</v>
      </c>
      <c r="H244" t="s">
        <v>660</v>
      </c>
      <c r="I244">
        <v>1</v>
      </c>
      <c r="J244" t="s">
        <v>225</v>
      </c>
      <c r="K244" t="s">
        <v>1221</v>
      </c>
      <c r="L244" t="s">
        <v>1192</v>
      </c>
      <c r="M244" t="s">
        <v>1185</v>
      </c>
      <c r="N244" s="3">
        <v>0.05</v>
      </c>
      <c r="O244" s="3">
        <v>0.05</v>
      </c>
      <c r="P244" s="3">
        <v>0.05</v>
      </c>
      <c r="Q244" s="3">
        <v>0.05</v>
      </c>
      <c r="R244">
        <v>474</v>
      </c>
      <c r="S244" t="s">
        <v>659</v>
      </c>
      <c r="T244">
        <v>0</v>
      </c>
      <c r="U244">
        <v>0</v>
      </c>
      <c r="V244">
        <v>0</v>
      </c>
      <c r="W244" s="1">
        <v>15000000</v>
      </c>
      <c r="X244">
        <v>0</v>
      </c>
      <c r="Y244">
        <v>0</v>
      </c>
      <c r="Z244" s="1">
        <v>15000000</v>
      </c>
      <c r="AA244">
        <v>0</v>
      </c>
      <c r="AB244">
        <v>0</v>
      </c>
      <c r="AC244">
        <v>0</v>
      </c>
      <c r="AD244">
        <v>0</v>
      </c>
      <c r="AE244" s="1">
        <v>15000000</v>
      </c>
      <c r="AF244" s="1">
        <f t="shared" si="13"/>
        <v>15750000</v>
      </c>
      <c r="AG244" s="1">
        <f t="shared" si="14"/>
        <v>16537500</v>
      </c>
      <c r="AH244" s="1">
        <f t="shared" si="15"/>
        <v>17364375</v>
      </c>
    </row>
    <row r="245" spans="1:34" x14ac:dyDescent="0.35">
      <c r="A245" s="8">
        <v>24</v>
      </c>
      <c r="B245" t="s">
        <v>661</v>
      </c>
      <c r="C245" s="9">
        <v>2402</v>
      </c>
      <c r="D245" t="s">
        <v>662</v>
      </c>
      <c r="E245" t="str">
        <f t="shared" si="12"/>
        <v xml:space="preserve">2402Infraestructura red vial regional                                                                                                                         </v>
      </c>
      <c r="F245">
        <v>2402045</v>
      </c>
      <c r="G245" t="s">
        <v>663</v>
      </c>
      <c r="H245" t="s">
        <v>664</v>
      </c>
      <c r="I245">
        <v>1</v>
      </c>
      <c r="J245" t="s">
        <v>225</v>
      </c>
      <c r="K245" t="s">
        <v>1221</v>
      </c>
      <c r="L245" t="s">
        <v>1192</v>
      </c>
      <c r="M245" t="s">
        <v>1185</v>
      </c>
      <c r="N245" s="3">
        <v>0.05</v>
      </c>
      <c r="O245" s="3">
        <v>0.05</v>
      </c>
      <c r="P245" s="3">
        <v>0.05</v>
      </c>
      <c r="Q245" s="3">
        <v>0.05</v>
      </c>
      <c r="R245">
        <v>334</v>
      </c>
      <c r="S245" t="s">
        <v>665</v>
      </c>
      <c r="T245" s="1">
        <v>1600000000</v>
      </c>
      <c r="U245">
        <v>0</v>
      </c>
      <c r="V245">
        <v>0</v>
      </c>
      <c r="W245">
        <v>0</v>
      </c>
      <c r="X245">
        <v>0</v>
      </c>
      <c r="Y245">
        <v>0</v>
      </c>
      <c r="Z245" s="1">
        <v>1600000000</v>
      </c>
      <c r="AA245">
        <v>0</v>
      </c>
      <c r="AB245">
        <v>0</v>
      </c>
      <c r="AC245">
        <v>0</v>
      </c>
      <c r="AD245">
        <v>0</v>
      </c>
      <c r="AE245" s="1">
        <v>1600000000</v>
      </c>
      <c r="AF245" s="1">
        <f t="shared" si="13"/>
        <v>1680000000</v>
      </c>
      <c r="AG245" s="1">
        <f t="shared" si="14"/>
        <v>1764000000</v>
      </c>
      <c r="AH245" s="1">
        <f t="shared" si="15"/>
        <v>1852200000</v>
      </c>
    </row>
    <row r="246" spans="1:34" x14ac:dyDescent="0.35">
      <c r="A246" s="8">
        <v>24</v>
      </c>
      <c r="B246" t="s">
        <v>661</v>
      </c>
      <c r="C246" s="9">
        <v>2402</v>
      </c>
      <c r="D246" t="s">
        <v>662</v>
      </c>
      <c r="E246" t="str">
        <f t="shared" si="12"/>
        <v xml:space="preserve">2402Infraestructura red vial regional                                                                                                                         </v>
      </c>
      <c r="F246">
        <v>2402045</v>
      </c>
      <c r="G246" t="s">
        <v>663</v>
      </c>
      <c r="H246" t="s">
        <v>666</v>
      </c>
      <c r="I246">
        <v>32</v>
      </c>
      <c r="J246" t="s">
        <v>62</v>
      </c>
      <c r="K246" t="s">
        <v>1220</v>
      </c>
      <c r="L246" t="s">
        <v>1192</v>
      </c>
      <c r="M246" t="s">
        <v>1193</v>
      </c>
      <c r="N246" s="3">
        <v>0.06</v>
      </c>
      <c r="O246" s="3">
        <v>7.0000000000000007E-2</v>
      </c>
      <c r="P246" s="3">
        <v>7.0000000000000007E-2</v>
      </c>
      <c r="Q246" s="3">
        <v>7.0000000000000007E-2</v>
      </c>
      <c r="R246">
        <v>335</v>
      </c>
      <c r="S246" t="s">
        <v>665</v>
      </c>
      <c r="T246" s="1">
        <v>148785000</v>
      </c>
      <c r="U246">
        <v>0</v>
      </c>
      <c r="V246">
        <v>0</v>
      </c>
      <c r="W246">
        <v>0</v>
      </c>
      <c r="X246">
        <v>0</v>
      </c>
      <c r="Y246">
        <v>0</v>
      </c>
      <c r="Z246" s="1">
        <v>148785000</v>
      </c>
      <c r="AA246">
        <v>0</v>
      </c>
      <c r="AB246">
        <v>0</v>
      </c>
      <c r="AC246">
        <v>0</v>
      </c>
      <c r="AD246">
        <v>0</v>
      </c>
      <c r="AE246" s="1">
        <v>148785000</v>
      </c>
      <c r="AF246" s="1">
        <f t="shared" si="13"/>
        <v>159199950</v>
      </c>
      <c r="AG246" s="1">
        <f t="shared" si="14"/>
        <v>170343946.5</v>
      </c>
      <c r="AH246" s="1">
        <f t="shared" si="15"/>
        <v>182268022.75500003</v>
      </c>
    </row>
    <row r="247" spans="1:34" x14ac:dyDescent="0.35">
      <c r="A247" s="8">
        <v>24</v>
      </c>
      <c r="B247" t="s">
        <v>661</v>
      </c>
      <c r="C247" s="9">
        <v>2402</v>
      </c>
      <c r="D247" t="s">
        <v>662</v>
      </c>
      <c r="E247" t="str">
        <f t="shared" si="12"/>
        <v xml:space="preserve">2402Infraestructura red vial regional                                                                                                                         </v>
      </c>
      <c r="F247">
        <v>2402107</v>
      </c>
      <c r="G247" t="s">
        <v>667</v>
      </c>
      <c r="H247" t="s">
        <v>668</v>
      </c>
      <c r="I247">
        <v>1</v>
      </c>
      <c r="J247" t="s">
        <v>225</v>
      </c>
      <c r="K247" t="s">
        <v>1221</v>
      </c>
      <c r="L247" t="s">
        <v>1192</v>
      </c>
      <c r="M247" t="s">
        <v>1185</v>
      </c>
      <c r="N247" s="3">
        <v>0.05</v>
      </c>
      <c r="O247" s="3">
        <v>0.05</v>
      </c>
      <c r="P247" s="3">
        <v>0.05</v>
      </c>
      <c r="Q247" s="3">
        <v>0.05</v>
      </c>
      <c r="R247">
        <v>336</v>
      </c>
      <c r="S247" t="s">
        <v>669</v>
      </c>
      <c r="T247" s="1">
        <v>535800000</v>
      </c>
      <c r="U247">
        <v>0</v>
      </c>
      <c r="V247">
        <v>0</v>
      </c>
      <c r="W247">
        <v>0</v>
      </c>
      <c r="X247">
        <v>0</v>
      </c>
      <c r="Y247">
        <v>0</v>
      </c>
      <c r="Z247" s="1">
        <v>535800000</v>
      </c>
      <c r="AA247" s="1">
        <v>535800000</v>
      </c>
      <c r="AB247" s="1">
        <v>147000000</v>
      </c>
      <c r="AC247">
        <v>0</v>
      </c>
      <c r="AD247">
        <v>0</v>
      </c>
      <c r="AE247">
        <v>0</v>
      </c>
      <c r="AF247" s="1">
        <f t="shared" si="13"/>
        <v>562590000</v>
      </c>
      <c r="AG247" s="1">
        <f t="shared" si="14"/>
        <v>590719500</v>
      </c>
      <c r="AH247" s="1">
        <f t="shared" si="15"/>
        <v>620255475</v>
      </c>
    </row>
    <row r="248" spans="1:34" x14ac:dyDescent="0.35">
      <c r="A248" s="8">
        <v>24</v>
      </c>
      <c r="B248" t="s">
        <v>661</v>
      </c>
      <c r="C248" s="9">
        <v>2402</v>
      </c>
      <c r="D248" t="s">
        <v>662</v>
      </c>
      <c r="E248" t="str">
        <f t="shared" si="12"/>
        <v xml:space="preserve">2402Infraestructura red vial regional                                                                                                                         </v>
      </c>
      <c r="F248">
        <v>2402116</v>
      </c>
      <c r="G248" t="s">
        <v>670</v>
      </c>
      <c r="H248" t="s">
        <v>671</v>
      </c>
      <c r="I248">
        <v>1</v>
      </c>
      <c r="J248" t="s">
        <v>225</v>
      </c>
      <c r="K248" t="s">
        <v>1221</v>
      </c>
      <c r="L248" t="s">
        <v>1192</v>
      </c>
      <c r="M248" t="s">
        <v>1185</v>
      </c>
      <c r="N248" s="3">
        <v>0.05</v>
      </c>
      <c r="O248" s="3">
        <v>0.05</v>
      </c>
      <c r="P248" s="3">
        <v>0.05</v>
      </c>
      <c r="Q248" s="3">
        <v>0.05</v>
      </c>
      <c r="R248">
        <v>337</v>
      </c>
      <c r="S248" t="s">
        <v>672</v>
      </c>
      <c r="T248" s="1">
        <v>1121695965.2</v>
      </c>
      <c r="U248">
        <v>0</v>
      </c>
      <c r="V248">
        <v>0</v>
      </c>
      <c r="W248">
        <v>0</v>
      </c>
      <c r="X248">
        <v>0</v>
      </c>
      <c r="Y248">
        <v>0</v>
      </c>
      <c r="Z248" s="1">
        <v>1121695965.2</v>
      </c>
      <c r="AA248">
        <v>0</v>
      </c>
      <c r="AB248">
        <v>0</v>
      </c>
      <c r="AC248">
        <v>0</v>
      </c>
      <c r="AD248">
        <v>0</v>
      </c>
      <c r="AE248" s="1">
        <v>1121695965.2</v>
      </c>
      <c r="AF248" s="1">
        <f t="shared" si="13"/>
        <v>1177780763.46</v>
      </c>
      <c r="AG248" s="1">
        <f t="shared" si="14"/>
        <v>1236669801.6330001</v>
      </c>
      <c r="AH248" s="1">
        <f t="shared" si="15"/>
        <v>1298503291.7146502</v>
      </c>
    </row>
    <row r="249" spans="1:34" x14ac:dyDescent="0.35">
      <c r="A249" s="8">
        <v>24</v>
      </c>
      <c r="B249" t="s">
        <v>661</v>
      </c>
      <c r="C249" s="9">
        <v>2402</v>
      </c>
      <c r="D249" t="s">
        <v>662</v>
      </c>
      <c r="E249" t="str">
        <f t="shared" si="12"/>
        <v xml:space="preserve">2402Infraestructura red vial regional                                                                                                                         </v>
      </c>
      <c r="F249">
        <v>2402116</v>
      </c>
      <c r="G249" t="s">
        <v>670</v>
      </c>
      <c r="H249" t="s">
        <v>673</v>
      </c>
      <c r="I249">
        <v>32</v>
      </c>
      <c r="J249" t="s">
        <v>62</v>
      </c>
      <c r="K249" t="s">
        <v>1220</v>
      </c>
      <c r="L249" t="s">
        <v>1192</v>
      </c>
      <c r="M249" t="s">
        <v>1193</v>
      </c>
      <c r="N249" s="3">
        <v>0.06</v>
      </c>
      <c r="O249" s="3">
        <v>7.0000000000000007E-2</v>
      </c>
      <c r="P249" s="3">
        <v>7.0000000000000007E-2</v>
      </c>
      <c r="Q249" s="3">
        <v>7.0000000000000007E-2</v>
      </c>
      <c r="R249">
        <v>338</v>
      </c>
      <c r="S249" t="s">
        <v>672</v>
      </c>
      <c r="T249" s="1">
        <v>878304034.76999998</v>
      </c>
      <c r="U249">
        <v>0</v>
      </c>
      <c r="V249">
        <v>0</v>
      </c>
      <c r="W249">
        <v>0</v>
      </c>
      <c r="X249">
        <v>0</v>
      </c>
      <c r="Y249">
        <v>0</v>
      </c>
      <c r="Z249" s="1">
        <v>878304034.76999998</v>
      </c>
      <c r="AA249">
        <v>0</v>
      </c>
      <c r="AB249">
        <v>0</v>
      </c>
      <c r="AC249">
        <v>0</v>
      </c>
      <c r="AD249">
        <v>0</v>
      </c>
      <c r="AE249" s="1">
        <v>878304034.76999998</v>
      </c>
      <c r="AF249" s="1">
        <f t="shared" si="13"/>
        <v>939785317.20389998</v>
      </c>
      <c r="AG249" s="1">
        <f t="shared" si="14"/>
        <v>1005570289.4081731</v>
      </c>
      <c r="AH249" s="1">
        <f t="shared" si="15"/>
        <v>1075960209.6667452</v>
      </c>
    </row>
    <row r="250" spans="1:34" x14ac:dyDescent="0.35">
      <c r="A250" s="8">
        <v>24</v>
      </c>
      <c r="B250" t="s">
        <v>661</v>
      </c>
      <c r="C250" s="9">
        <v>2402</v>
      </c>
      <c r="D250" t="s">
        <v>662</v>
      </c>
      <c r="E250" t="str">
        <f t="shared" si="12"/>
        <v xml:space="preserve">2402Infraestructura red vial regional                                                                                                                         </v>
      </c>
      <c r="F250">
        <v>2402116</v>
      </c>
      <c r="G250" t="s">
        <v>670</v>
      </c>
      <c r="H250" t="s">
        <v>674</v>
      </c>
      <c r="I250">
        <v>125</v>
      </c>
      <c r="J250" t="s">
        <v>675</v>
      </c>
      <c r="K250" t="s">
        <v>1222</v>
      </c>
      <c r="L250" t="s">
        <v>1191</v>
      </c>
      <c r="M250" t="s">
        <v>1189</v>
      </c>
      <c r="N250" s="3">
        <v>0</v>
      </c>
      <c r="O250" s="3">
        <v>0</v>
      </c>
      <c r="P250" s="3">
        <v>0</v>
      </c>
      <c r="Q250" s="3">
        <v>0</v>
      </c>
      <c r="R250">
        <v>553</v>
      </c>
      <c r="S250" t="s">
        <v>672</v>
      </c>
      <c r="T250">
        <v>0</v>
      </c>
      <c r="U250" s="1">
        <v>110445501.66</v>
      </c>
      <c r="V250">
        <v>0</v>
      </c>
      <c r="W250">
        <v>0</v>
      </c>
      <c r="X250">
        <v>0</v>
      </c>
      <c r="Y250">
        <v>0</v>
      </c>
      <c r="Z250" s="1">
        <v>110445501.66</v>
      </c>
      <c r="AA250">
        <v>0</v>
      </c>
      <c r="AB250">
        <v>0</v>
      </c>
      <c r="AC250">
        <v>0</v>
      </c>
      <c r="AD250">
        <v>0</v>
      </c>
      <c r="AE250" s="1">
        <v>110445501.66</v>
      </c>
      <c r="AF250" s="1">
        <v>0</v>
      </c>
      <c r="AG250" s="1">
        <v>0</v>
      </c>
      <c r="AH250" s="1">
        <v>0</v>
      </c>
    </row>
    <row r="251" spans="1:34" x14ac:dyDescent="0.35">
      <c r="A251" s="8">
        <v>24</v>
      </c>
      <c r="B251" t="s">
        <v>661</v>
      </c>
      <c r="C251" s="9">
        <v>2409</v>
      </c>
      <c r="D251" t="s">
        <v>676</v>
      </c>
      <c r="E251" t="str">
        <f t="shared" si="12"/>
        <v xml:space="preserve">2409Seguridad de transporte                                                                                                                                   </v>
      </c>
      <c r="F251">
        <v>2409002</v>
      </c>
      <c r="G251" t="s">
        <v>677</v>
      </c>
      <c r="H251" t="s">
        <v>678</v>
      </c>
      <c r="I251">
        <v>27</v>
      </c>
      <c r="J251" t="s">
        <v>679</v>
      </c>
      <c r="K251" t="s">
        <v>1222</v>
      </c>
      <c r="L251" t="s">
        <v>1192</v>
      </c>
      <c r="M251" t="s">
        <v>1189</v>
      </c>
      <c r="N251" s="3">
        <v>0.05</v>
      </c>
      <c r="O251" s="3">
        <v>0.05</v>
      </c>
      <c r="P251" s="3">
        <v>0.05</v>
      </c>
      <c r="Q251" s="3">
        <v>0.05</v>
      </c>
      <c r="R251">
        <v>339</v>
      </c>
      <c r="S251" t="s">
        <v>680</v>
      </c>
      <c r="T251" s="1">
        <v>310270527</v>
      </c>
      <c r="U251">
        <v>0</v>
      </c>
      <c r="V251">
        <v>0</v>
      </c>
      <c r="W251">
        <v>0</v>
      </c>
      <c r="X251">
        <v>0</v>
      </c>
      <c r="Y251">
        <v>0</v>
      </c>
      <c r="Z251" s="1">
        <v>310270527</v>
      </c>
      <c r="AA251">
        <v>0</v>
      </c>
      <c r="AB251">
        <v>0</v>
      </c>
      <c r="AC251">
        <v>0</v>
      </c>
      <c r="AD251">
        <v>0</v>
      </c>
      <c r="AE251" s="1">
        <v>310270527</v>
      </c>
      <c r="AF251" s="1">
        <f t="shared" si="13"/>
        <v>325784053.35000002</v>
      </c>
      <c r="AG251" s="1">
        <f t="shared" si="14"/>
        <v>342073256.01750004</v>
      </c>
      <c r="AH251" s="1">
        <f t="shared" si="15"/>
        <v>359176918.81837505</v>
      </c>
    </row>
    <row r="252" spans="1:34" x14ac:dyDescent="0.35">
      <c r="A252" s="8">
        <v>24</v>
      </c>
      <c r="B252" t="s">
        <v>661</v>
      </c>
      <c r="C252" s="9">
        <v>2409</v>
      </c>
      <c r="D252" t="s">
        <v>676</v>
      </c>
      <c r="E252" t="str">
        <f t="shared" si="12"/>
        <v xml:space="preserve">2409Seguridad de transporte                                                                                                                                   </v>
      </c>
      <c r="F252">
        <v>2409003</v>
      </c>
      <c r="G252" t="s">
        <v>681</v>
      </c>
      <c r="H252" t="s">
        <v>682</v>
      </c>
      <c r="I252">
        <v>27</v>
      </c>
      <c r="J252" t="s">
        <v>679</v>
      </c>
      <c r="K252" t="s">
        <v>1222</v>
      </c>
      <c r="L252" t="s">
        <v>1192</v>
      </c>
      <c r="M252" t="s">
        <v>1189</v>
      </c>
      <c r="N252" s="3">
        <v>0.05</v>
      </c>
      <c r="O252" s="3">
        <v>0.05</v>
      </c>
      <c r="P252" s="3">
        <v>0.05</v>
      </c>
      <c r="Q252" s="3">
        <v>0.05</v>
      </c>
      <c r="R252">
        <v>340</v>
      </c>
      <c r="S252" t="s">
        <v>683</v>
      </c>
      <c r="T252" s="1">
        <v>200000000</v>
      </c>
      <c r="U252">
        <v>0</v>
      </c>
      <c r="V252">
        <v>0</v>
      </c>
      <c r="W252">
        <v>0</v>
      </c>
      <c r="X252">
        <v>0</v>
      </c>
      <c r="Y252">
        <v>0</v>
      </c>
      <c r="Z252" s="1">
        <v>200000000</v>
      </c>
      <c r="AA252">
        <v>0</v>
      </c>
      <c r="AB252">
        <v>0</v>
      </c>
      <c r="AC252">
        <v>0</v>
      </c>
      <c r="AD252">
        <v>0</v>
      </c>
      <c r="AE252" s="1">
        <v>200000000</v>
      </c>
      <c r="AF252" s="1">
        <f t="shared" si="13"/>
        <v>210000000</v>
      </c>
      <c r="AG252" s="1">
        <f t="shared" si="14"/>
        <v>220500000</v>
      </c>
      <c r="AH252" s="1">
        <f t="shared" si="15"/>
        <v>231525000</v>
      </c>
    </row>
    <row r="253" spans="1:34" x14ac:dyDescent="0.35">
      <c r="A253" s="8">
        <v>24</v>
      </c>
      <c r="B253" t="s">
        <v>661</v>
      </c>
      <c r="C253" s="9">
        <v>2409</v>
      </c>
      <c r="D253" t="s">
        <v>676</v>
      </c>
      <c r="E253" t="str">
        <f t="shared" si="12"/>
        <v xml:space="preserve">2409Seguridad de transporte                                                                                                                                   </v>
      </c>
      <c r="F253">
        <v>2409007</v>
      </c>
      <c r="G253" t="s">
        <v>684</v>
      </c>
      <c r="H253" t="s">
        <v>685</v>
      </c>
      <c r="I253">
        <v>27</v>
      </c>
      <c r="J253" t="s">
        <v>679</v>
      </c>
      <c r="K253" t="s">
        <v>1222</v>
      </c>
      <c r="L253" t="s">
        <v>1192</v>
      </c>
      <c r="M253" t="s">
        <v>1189</v>
      </c>
      <c r="N253" s="3">
        <v>0.05</v>
      </c>
      <c r="O253" s="3">
        <v>0.05</v>
      </c>
      <c r="P253" s="3">
        <v>0.05</v>
      </c>
      <c r="Q253" s="3">
        <v>0.05</v>
      </c>
      <c r="R253">
        <v>341</v>
      </c>
      <c r="S253" t="s">
        <v>686</v>
      </c>
      <c r="T253" s="1">
        <v>595725388.28999996</v>
      </c>
      <c r="U253">
        <v>0</v>
      </c>
      <c r="V253">
        <v>0</v>
      </c>
      <c r="W253">
        <v>0</v>
      </c>
      <c r="X253">
        <v>0</v>
      </c>
      <c r="Y253">
        <v>0</v>
      </c>
      <c r="Z253" s="1">
        <v>595725388.28999996</v>
      </c>
      <c r="AA253" s="1">
        <v>329000000</v>
      </c>
      <c r="AB253">
        <v>0</v>
      </c>
      <c r="AC253">
        <v>0</v>
      </c>
      <c r="AD253">
        <v>0</v>
      </c>
      <c r="AE253" s="1">
        <v>266725388.28999999</v>
      </c>
      <c r="AF253" s="1">
        <f t="shared" si="13"/>
        <v>625511657.70449996</v>
      </c>
      <c r="AG253" s="1">
        <f t="shared" si="14"/>
        <v>656787240.58972502</v>
      </c>
      <c r="AH253" s="1">
        <f t="shared" si="15"/>
        <v>689626602.61921132</v>
      </c>
    </row>
    <row r="254" spans="1:34" x14ac:dyDescent="0.35">
      <c r="A254" s="8">
        <v>24</v>
      </c>
      <c r="B254" t="s">
        <v>661</v>
      </c>
      <c r="C254" s="9">
        <v>2409</v>
      </c>
      <c r="D254" t="s">
        <v>676</v>
      </c>
      <c r="E254" t="str">
        <f t="shared" si="12"/>
        <v xml:space="preserve">2409Seguridad de transporte                                                                                                                                   </v>
      </c>
      <c r="F254">
        <v>2409011</v>
      </c>
      <c r="G254" t="s">
        <v>687</v>
      </c>
      <c r="H254" t="s">
        <v>688</v>
      </c>
      <c r="I254">
        <v>27</v>
      </c>
      <c r="J254" t="s">
        <v>679</v>
      </c>
      <c r="K254" t="s">
        <v>1222</v>
      </c>
      <c r="L254" t="s">
        <v>1192</v>
      </c>
      <c r="M254" t="s">
        <v>1189</v>
      </c>
      <c r="N254" s="3">
        <v>0.05</v>
      </c>
      <c r="O254" s="3">
        <v>0.05</v>
      </c>
      <c r="P254" s="3">
        <v>0.05</v>
      </c>
      <c r="Q254" s="3">
        <v>0.05</v>
      </c>
      <c r="R254">
        <v>342</v>
      </c>
      <c r="S254" t="s">
        <v>689</v>
      </c>
      <c r="T254" s="1">
        <v>50000000</v>
      </c>
      <c r="U254">
        <v>0</v>
      </c>
      <c r="V254">
        <v>0</v>
      </c>
      <c r="W254">
        <v>0</v>
      </c>
      <c r="X254">
        <v>0</v>
      </c>
      <c r="Y254">
        <v>0</v>
      </c>
      <c r="Z254" s="1">
        <v>50000000</v>
      </c>
      <c r="AA254">
        <v>0</v>
      </c>
      <c r="AB254">
        <v>0</v>
      </c>
      <c r="AC254">
        <v>0</v>
      </c>
      <c r="AD254">
        <v>0</v>
      </c>
      <c r="AE254" s="1">
        <v>50000000</v>
      </c>
      <c r="AF254" s="1">
        <f t="shared" si="13"/>
        <v>52500000</v>
      </c>
      <c r="AG254" s="1">
        <f t="shared" si="14"/>
        <v>55125000</v>
      </c>
      <c r="AH254" s="1">
        <f t="shared" si="15"/>
        <v>57881250</v>
      </c>
    </row>
    <row r="255" spans="1:34" x14ac:dyDescent="0.35">
      <c r="A255" s="8">
        <v>24</v>
      </c>
      <c r="B255" t="s">
        <v>661</v>
      </c>
      <c r="C255" s="9">
        <v>2409</v>
      </c>
      <c r="D255" t="s">
        <v>676</v>
      </c>
      <c r="E255" t="str">
        <f t="shared" si="12"/>
        <v xml:space="preserve">2409Seguridad de transporte                                                                                                                                   </v>
      </c>
      <c r="F255">
        <v>2409013</v>
      </c>
      <c r="G255" t="s">
        <v>690</v>
      </c>
      <c r="H255" t="s">
        <v>691</v>
      </c>
      <c r="I255">
        <v>27</v>
      </c>
      <c r="J255" t="s">
        <v>679</v>
      </c>
      <c r="K255" t="s">
        <v>1222</v>
      </c>
      <c r="L255" t="s">
        <v>1192</v>
      </c>
      <c r="M255" t="s">
        <v>1189</v>
      </c>
      <c r="N255" s="3">
        <v>0.05</v>
      </c>
      <c r="O255" s="3">
        <v>0.05</v>
      </c>
      <c r="P255" s="3">
        <v>0.05</v>
      </c>
      <c r="Q255" s="3">
        <v>0.05</v>
      </c>
      <c r="R255">
        <v>343</v>
      </c>
      <c r="S255" t="s">
        <v>692</v>
      </c>
      <c r="T255" s="1">
        <v>300000000</v>
      </c>
      <c r="U255">
        <v>0</v>
      </c>
      <c r="V255">
        <v>0</v>
      </c>
      <c r="W255">
        <v>0</v>
      </c>
      <c r="X255">
        <v>0</v>
      </c>
      <c r="Y255">
        <v>0</v>
      </c>
      <c r="Z255" s="1">
        <v>300000000</v>
      </c>
      <c r="AA255">
        <v>0</v>
      </c>
      <c r="AB255">
        <v>0</v>
      </c>
      <c r="AC255">
        <v>0</v>
      </c>
      <c r="AD255">
        <v>0</v>
      </c>
      <c r="AE255" s="1">
        <v>300000000</v>
      </c>
      <c r="AF255" s="1">
        <f t="shared" si="13"/>
        <v>315000000</v>
      </c>
      <c r="AG255" s="1">
        <f t="shared" si="14"/>
        <v>330750000</v>
      </c>
      <c r="AH255" s="1">
        <f t="shared" si="15"/>
        <v>347287500</v>
      </c>
    </row>
    <row r="256" spans="1:34" x14ac:dyDescent="0.35">
      <c r="A256" s="8">
        <v>24</v>
      </c>
      <c r="B256" t="s">
        <v>661</v>
      </c>
      <c r="C256" s="9">
        <v>2409</v>
      </c>
      <c r="D256" t="s">
        <v>676</v>
      </c>
      <c r="E256" t="str">
        <f t="shared" si="12"/>
        <v xml:space="preserve">2409Seguridad de transporte                                                                                                                                   </v>
      </c>
      <c r="F256">
        <v>2409013</v>
      </c>
      <c r="G256" t="s">
        <v>690</v>
      </c>
      <c r="H256" t="s">
        <v>693</v>
      </c>
      <c r="I256">
        <v>346</v>
      </c>
      <c r="J256" t="s">
        <v>694</v>
      </c>
      <c r="K256" t="s">
        <v>1222</v>
      </c>
      <c r="L256" t="s">
        <v>1191</v>
      </c>
      <c r="M256" t="s">
        <v>1189</v>
      </c>
      <c r="N256" s="3">
        <v>0</v>
      </c>
      <c r="O256" s="3">
        <v>0</v>
      </c>
      <c r="P256" s="3">
        <v>0</v>
      </c>
      <c r="Q256" s="3">
        <v>0</v>
      </c>
      <c r="R256">
        <v>550</v>
      </c>
      <c r="S256" t="s">
        <v>692</v>
      </c>
      <c r="T256">
        <v>0</v>
      </c>
      <c r="U256" s="1">
        <v>776419428.66999996</v>
      </c>
      <c r="V256">
        <v>0</v>
      </c>
      <c r="W256">
        <v>0</v>
      </c>
      <c r="X256">
        <v>0</v>
      </c>
      <c r="Y256">
        <v>0</v>
      </c>
      <c r="Z256" s="1">
        <v>776419428.66999996</v>
      </c>
      <c r="AA256">
        <v>0</v>
      </c>
      <c r="AB256">
        <v>0</v>
      </c>
      <c r="AC256">
        <v>0</v>
      </c>
      <c r="AD256">
        <v>0</v>
      </c>
      <c r="AE256" s="1">
        <v>776419428.66999996</v>
      </c>
      <c r="AF256" s="1">
        <v>0</v>
      </c>
      <c r="AG256" s="1">
        <v>0</v>
      </c>
      <c r="AH256" s="1">
        <v>0</v>
      </c>
    </row>
    <row r="257" spans="1:34" x14ac:dyDescent="0.35">
      <c r="A257" s="8">
        <v>32</v>
      </c>
      <c r="B257" t="s">
        <v>695</v>
      </c>
      <c r="C257" s="9">
        <v>3201</v>
      </c>
      <c r="D257" t="s">
        <v>696</v>
      </c>
      <c r="E257" t="str">
        <f t="shared" si="12"/>
        <v xml:space="preserve">3201Fortalecimiento del desempeño ambiental de los sectores productivos                                                                                       </v>
      </c>
      <c r="F257">
        <v>3201007</v>
      </c>
      <c r="G257" t="s">
        <v>697</v>
      </c>
      <c r="H257" t="s">
        <v>698</v>
      </c>
      <c r="I257">
        <v>32</v>
      </c>
      <c r="J257" t="s">
        <v>62</v>
      </c>
      <c r="K257" t="s">
        <v>1220</v>
      </c>
      <c r="L257" t="s">
        <v>1192</v>
      </c>
      <c r="M257" t="s">
        <v>1193</v>
      </c>
      <c r="N257" s="3">
        <v>0.06</v>
      </c>
      <c r="O257" s="3">
        <v>7.0000000000000007E-2</v>
      </c>
      <c r="P257" s="3">
        <v>7.0000000000000007E-2</v>
      </c>
      <c r="Q257" s="3">
        <v>7.0000000000000007E-2</v>
      </c>
      <c r="R257">
        <v>167</v>
      </c>
      <c r="S257" t="s">
        <v>699</v>
      </c>
      <c r="T257" s="1">
        <v>145936009.31999999</v>
      </c>
      <c r="U257">
        <v>0</v>
      </c>
      <c r="V257">
        <v>0</v>
      </c>
      <c r="W257">
        <v>0</v>
      </c>
      <c r="X257">
        <v>0</v>
      </c>
      <c r="Y257">
        <v>0</v>
      </c>
      <c r="Z257" s="1">
        <v>145936009.31999999</v>
      </c>
      <c r="AA257" s="1">
        <v>16936718</v>
      </c>
      <c r="AB257" s="1">
        <v>16936718</v>
      </c>
      <c r="AC257" s="1">
        <v>16936718</v>
      </c>
      <c r="AD257" s="1">
        <v>16936718</v>
      </c>
      <c r="AE257" s="1">
        <v>128999291.31999999</v>
      </c>
      <c r="AF257" s="1">
        <f t="shared" si="13"/>
        <v>156151529.97240001</v>
      </c>
      <c r="AG257" s="1">
        <f t="shared" si="14"/>
        <v>167082137.07046801</v>
      </c>
      <c r="AH257" s="1">
        <f t="shared" si="15"/>
        <v>178777886.66540077</v>
      </c>
    </row>
    <row r="258" spans="1:34" x14ac:dyDescent="0.35">
      <c r="A258" s="8">
        <v>32</v>
      </c>
      <c r="B258" t="s">
        <v>695</v>
      </c>
      <c r="C258" s="9">
        <v>3201</v>
      </c>
      <c r="D258" t="s">
        <v>696</v>
      </c>
      <c r="E258" t="str">
        <f t="shared" si="12"/>
        <v xml:space="preserve">3201Fortalecimiento del desempeño ambiental de los sectores productivos                                                                                       </v>
      </c>
      <c r="F258">
        <v>3201007</v>
      </c>
      <c r="G258" t="s">
        <v>697</v>
      </c>
      <c r="H258" t="s">
        <v>700</v>
      </c>
      <c r="I258">
        <v>32</v>
      </c>
      <c r="J258" t="s">
        <v>62</v>
      </c>
      <c r="K258" t="s">
        <v>1220</v>
      </c>
      <c r="L258" t="s">
        <v>1192</v>
      </c>
      <c r="M258" t="s">
        <v>1193</v>
      </c>
      <c r="N258" s="3">
        <v>0.06</v>
      </c>
      <c r="O258" s="3">
        <v>7.0000000000000007E-2</v>
      </c>
      <c r="P258" s="3">
        <v>7.0000000000000007E-2</v>
      </c>
      <c r="Q258" s="3">
        <v>7.0000000000000007E-2</v>
      </c>
      <c r="R258">
        <v>184</v>
      </c>
      <c r="S258" t="s">
        <v>701</v>
      </c>
      <c r="T258" s="1">
        <v>6435373</v>
      </c>
      <c r="U258">
        <v>0</v>
      </c>
      <c r="V258">
        <v>0</v>
      </c>
      <c r="W258">
        <v>0</v>
      </c>
      <c r="X258">
        <v>0</v>
      </c>
      <c r="Y258">
        <v>0</v>
      </c>
      <c r="Z258" s="1">
        <v>6435373</v>
      </c>
      <c r="AA258" s="1">
        <v>869371</v>
      </c>
      <c r="AB258" s="1">
        <v>869371</v>
      </c>
      <c r="AC258" s="1">
        <v>869371</v>
      </c>
      <c r="AD258" s="1">
        <v>869371</v>
      </c>
      <c r="AE258" s="1">
        <v>5566002</v>
      </c>
      <c r="AF258" s="1">
        <f t="shared" si="13"/>
        <v>6885849.1100000003</v>
      </c>
      <c r="AG258" s="1">
        <f t="shared" si="14"/>
        <v>7367858.5477000009</v>
      </c>
      <c r="AH258" s="1">
        <f t="shared" si="15"/>
        <v>7883608.6460390016</v>
      </c>
    </row>
    <row r="259" spans="1:34" x14ac:dyDescent="0.35">
      <c r="A259" s="8">
        <v>32</v>
      </c>
      <c r="B259" t="s">
        <v>695</v>
      </c>
      <c r="C259" s="9">
        <v>3201</v>
      </c>
      <c r="D259" t="s">
        <v>696</v>
      </c>
      <c r="E259" t="str">
        <f t="shared" ref="E259:E322" si="16">+CONCATENATE(C259, ,D259)</f>
        <v xml:space="preserve">3201Fortalecimiento del desempeño ambiental de los sectores productivos                                                                                       </v>
      </c>
      <c r="F259">
        <v>3201007</v>
      </c>
      <c r="G259" t="s">
        <v>697</v>
      </c>
      <c r="H259" t="s">
        <v>702</v>
      </c>
      <c r="I259">
        <v>32</v>
      </c>
      <c r="J259" t="s">
        <v>62</v>
      </c>
      <c r="K259" t="s">
        <v>1220</v>
      </c>
      <c r="L259" t="s">
        <v>1192</v>
      </c>
      <c r="M259" t="s">
        <v>1193</v>
      </c>
      <c r="N259" s="3">
        <v>0.06</v>
      </c>
      <c r="O259" s="3">
        <v>7.0000000000000007E-2</v>
      </c>
      <c r="P259" s="3">
        <v>7.0000000000000007E-2</v>
      </c>
      <c r="Q259" s="3">
        <v>7.0000000000000007E-2</v>
      </c>
      <c r="R259">
        <v>190</v>
      </c>
      <c r="S259" t="s">
        <v>703</v>
      </c>
      <c r="T259" s="1">
        <v>4256466</v>
      </c>
      <c r="U259">
        <v>0</v>
      </c>
      <c r="V259">
        <v>0</v>
      </c>
      <c r="W259">
        <v>0</v>
      </c>
      <c r="X259">
        <v>0</v>
      </c>
      <c r="Y259">
        <v>0</v>
      </c>
      <c r="Z259" s="1">
        <v>4256466</v>
      </c>
      <c r="AA259" s="1">
        <v>1356817</v>
      </c>
      <c r="AB259" s="1">
        <v>1356817</v>
      </c>
      <c r="AC259" s="1">
        <v>1356817</v>
      </c>
      <c r="AD259" s="1">
        <v>1356817</v>
      </c>
      <c r="AE259" s="1">
        <v>2899649</v>
      </c>
      <c r="AF259" s="1">
        <f t="shared" ref="AF259:AF322" si="17">+$Z259*(1+$O259)</f>
        <v>4554418.62</v>
      </c>
      <c r="AG259" s="1">
        <f t="shared" ref="AG259:AG322" si="18">+$AF259*(1+$P259)</f>
        <v>4873227.9234000007</v>
      </c>
      <c r="AH259" s="1">
        <f t="shared" ref="AH259:AH322" si="19">+$AG259*(1+$Q259)</f>
        <v>5214353.8780380012</v>
      </c>
    </row>
    <row r="260" spans="1:34" x14ac:dyDescent="0.35">
      <c r="A260" s="8">
        <v>32</v>
      </c>
      <c r="B260" t="s">
        <v>695</v>
      </c>
      <c r="C260" s="9">
        <v>3201</v>
      </c>
      <c r="D260" t="s">
        <v>696</v>
      </c>
      <c r="E260" t="str">
        <f t="shared" si="16"/>
        <v xml:space="preserve">3201Fortalecimiento del desempeño ambiental de los sectores productivos                                                                                       </v>
      </c>
      <c r="F260">
        <v>3201007</v>
      </c>
      <c r="G260" t="s">
        <v>697</v>
      </c>
      <c r="H260" t="s">
        <v>704</v>
      </c>
      <c r="I260">
        <v>32</v>
      </c>
      <c r="J260" t="s">
        <v>62</v>
      </c>
      <c r="K260" t="s">
        <v>1220</v>
      </c>
      <c r="L260" t="s">
        <v>1192</v>
      </c>
      <c r="M260" t="s">
        <v>1193</v>
      </c>
      <c r="N260" s="3">
        <v>0.06</v>
      </c>
      <c r="O260" s="3">
        <v>7.0000000000000007E-2</v>
      </c>
      <c r="P260" s="3">
        <v>7.0000000000000007E-2</v>
      </c>
      <c r="Q260" s="3">
        <v>7.0000000000000007E-2</v>
      </c>
      <c r="R260">
        <v>198</v>
      </c>
      <c r="S260" t="s">
        <v>705</v>
      </c>
      <c r="T260" s="1">
        <v>13433128</v>
      </c>
      <c r="U260">
        <v>0</v>
      </c>
      <c r="V260">
        <v>0</v>
      </c>
      <c r="W260">
        <v>0</v>
      </c>
      <c r="X260">
        <v>0</v>
      </c>
      <c r="Y260">
        <v>0</v>
      </c>
      <c r="Z260" s="1">
        <v>13433128</v>
      </c>
      <c r="AA260" s="1">
        <v>75207</v>
      </c>
      <c r="AB260" s="1">
        <v>75207</v>
      </c>
      <c r="AC260" s="1">
        <v>75207</v>
      </c>
      <c r="AD260" s="1">
        <v>75207</v>
      </c>
      <c r="AE260" s="1">
        <v>13357921</v>
      </c>
      <c r="AF260" s="1">
        <f t="shared" si="17"/>
        <v>14373446.960000001</v>
      </c>
      <c r="AG260" s="1">
        <f t="shared" si="18"/>
        <v>15379588.247200001</v>
      </c>
      <c r="AH260" s="1">
        <f t="shared" si="19"/>
        <v>16456159.424504003</v>
      </c>
    </row>
    <row r="261" spans="1:34" x14ac:dyDescent="0.35">
      <c r="A261" s="8">
        <v>32</v>
      </c>
      <c r="B261" t="s">
        <v>695</v>
      </c>
      <c r="C261" s="9">
        <v>3201</v>
      </c>
      <c r="D261" t="s">
        <v>696</v>
      </c>
      <c r="E261" t="str">
        <f t="shared" si="16"/>
        <v xml:space="preserve">3201Fortalecimiento del desempeño ambiental de los sectores productivos                                                                                       </v>
      </c>
      <c r="F261">
        <v>3201007</v>
      </c>
      <c r="G261" t="s">
        <v>697</v>
      </c>
      <c r="H261" t="s">
        <v>706</v>
      </c>
      <c r="I261">
        <v>32</v>
      </c>
      <c r="J261" t="s">
        <v>62</v>
      </c>
      <c r="K261" t="s">
        <v>1220</v>
      </c>
      <c r="L261" t="s">
        <v>1192</v>
      </c>
      <c r="M261" t="s">
        <v>1193</v>
      </c>
      <c r="N261" s="3">
        <v>0.06</v>
      </c>
      <c r="O261" s="3">
        <v>7.0000000000000007E-2</v>
      </c>
      <c r="P261" s="3">
        <v>7.0000000000000007E-2</v>
      </c>
      <c r="Q261" s="3">
        <v>7.0000000000000007E-2</v>
      </c>
      <c r="R261">
        <v>206</v>
      </c>
      <c r="S261" t="s">
        <v>707</v>
      </c>
      <c r="T261" s="1">
        <v>4569694.7</v>
      </c>
      <c r="U261">
        <v>0</v>
      </c>
      <c r="V261">
        <v>0</v>
      </c>
      <c r="W261">
        <v>0</v>
      </c>
      <c r="X261">
        <v>0</v>
      </c>
      <c r="Y261">
        <v>0</v>
      </c>
      <c r="Z261" s="1">
        <v>4569694.7</v>
      </c>
      <c r="AA261" s="1">
        <v>2267613</v>
      </c>
      <c r="AB261" s="1">
        <v>2267613</v>
      </c>
      <c r="AC261" s="1">
        <v>2267613</v>
      </c>
      <c r="AD261" s="1">
        <v>2267613</v>
      </c>
      <c r="AE261" s="1">
        <v>2302081.7000000002</v>
      </c>
      <c r="AF261" s="1">
        <f t="shared" si="17"/>
        <v>4889573.3290000008</v>
      </c>
      <c r="AG261" s="1">
        <f t="shared" si="18"/>
        <v>5231843.462030001</v>
      </c>
      <c r="AH261" s="1">
        <f t="shared" si="19"/>
        <v>5598072.5043721013</v>
      </c>
    </row>
    <row r="262" spans="1:34" x14ac:dyDescent="0.35">
      <c r="A262" s="8">
        <v>32</v>
      </c>
      <c r="B262" t="s">
        <v>695</v>
      </c>
      <c r="C262" s="9">
        <v>3201</v>
      </c>
      <c r="D262" t="s">
        <v>696</v>
      </c>
      <c r="E262" t="str">
        <f t="shared" si="16"/>
        <v xml:space="preserve">3201Fortalecimiento del desempeño ambiental de los sectores productivos                                                                                       </v>
      </c>
      <c r="F262">
        <v>3201007</v>
      </c>
      <c r="G262" t="s">
        <v>697</v>
      </c>
      <c r="H262" t="s">
        <v>708</v>
      </c>
      <c r="I262">
        <v>32</v>
      </c>
      <c r="J262" t="s">
        <v>62</v>
      </c>
      <c r="K262" t="s">
        <v>1220</v>
      </c>
      <c r="L262" t="s">
        <v>1192</v>
      </c>
      <c r="M262" t="s">
        <v>1193</v>
      </c>
      <c r="N262" s="3">
        <v>0.06</v>
      </c>
      <c r="O262" s="3">
        <v>7.0000000000000007E-2</v>
      </c>
      <c r="P262" s="3">
        <v>7.0000000000000007E-2</v>
      </c>
      <c r="Q262" s="3">
        <v>7.0000000000000007E-2</v>
      </c>
      <c r="R262">
        <v>224</v>
      </c>
      <c r="S262" t="s">
        <v>709</v>
      </c>
      <c r="T262" s="1">
        <v>17512321.120000001</v>
      </c>
      <c r="U262">
        <v>0</v>
      </c>
      <c r="V262">
        <v>0</v>
      </c>
      <c r="W262">
        <v>0</v>
      </c>
      <c r="X262">
        <v>0</v>
      </c>
      <c r="Y262">
        <v>0</v>
      </c>
      <c r="Z262" s="1">
        <v>17512321.120000001</v>
      </c>
      <c r="AA262" s="1">
        <v>3365600</v>
      </c>
      <c r="AB262" s="1">
        <v>3365600</v>
      </c>
      <c r="AC262" s="1">
        <v>3365600</v>
      </c>
      <c r="AD262" s="1">
        <v>3365600</v>
      </c>
      <c r="AE262" s="1">
        <v>14146721.119999999</v>
      </c>
      <c r="AF262" s="1">
        <f t="shared" si="17"/>
        <v>18738183.5984</v>
      </c>
      <c r="AG262" s="1">
        <f t="shared" si="18"/>
        <v>20049856.450288001</v>
      </c>
      <c r="AH262" s="1">
        <f t="shared" si="19"/>
        <v>21453346.401808161</v>
      </c>
    </row>
    <row r="263" spans="1:34" x14ac:dyDescent="0.35">
      <c r="A263" s="8">
        <v>32</v>
      </c>
      <c r="B263" t="s">
        <v>695</v>
      </c>
      <c r="C263" s="9">
        <v>3201</v>
      </c>
      <c r="D263" t="s">
        <v>696</v>
      </c>
      <c r="E263" t="str">
        <f t="shared" si="16"/>
        <v xml:space="preserve">3201Fortalecimiento del desempeño ambiental de los sectores productivos                                                                                       </v>
      </c>
      <c r="F263">
        <v>3201007</v>
      </c>
      <c r="G263" t="s">
        <v>697</v>
      </c>
      <c r="H263" t="s">
        <v>710</v>
      </c>
      <c r="I263">
        <v>32</v>
      </c>
      <c r="J263" t="s">
        <v>62</v>
      </c>
      <c r="K263" t="s">
        <v>1220</v>
      </c>
      <c r="L263" t="s">
        <v>1192</v>
      </c>
      <c r="M263" t="s">
        <v>1193</v>
      </c>
      <c r="N263" s="3">
        <v>0.06</v>
      </c>
      <c r="O263" s="3">
        <v>7.0000000000000007E-2</v>
      </c>
      <c r="P263" s="3">
        <v>7.0000000000000007E-2</v>
      </c>
      <c r="Q263" s="3">
        <v>7.0000000000000007E-2</v>
      </c>
      <c r="R263">
        <v>234</v>
      </c>
      <c r="S263" t="s">
        <v>711</v>
      </c>
      <c r="T263" s="1">
        <v>12404560.789999999</v>
      </c>
      <c r="U263">
        <v>0</v>
      </c>
      <c r="V263">
        <v>0</v>
      </c>
      <c r="W263">
        <v>0</v>
      </c>
      <c r="X263">
        <v>0</v>
      </c>
      <c r="Y263">
        <v>0</v>
      </c>
      <c r="Z263" s="1">
        <v>12404560.789999999</v>
      </c>
      <c r="AA263" s="1">
        <v>2383500</v>
      </c>
      <c r="AB263" s="1">
        <v>2383500</v>
      </c>
      <c r="AC263" s="1">
        <v>2383500</v>
      </c>
      <c r="AD263" s="1">
        <v>2383500</v>
      </c>
      <c r="AE263" s="1">
        <v>10021060.789999999</v>
      </c>
      <c r="AF263" s="1">
        <f t="shared" si="17"/>
        <v>13272880.045299999</v>
      </c>
      <c r="AG263" s="1">
        <f t="shared" si="18"/>
        <v>14201981.648471</v>
      </c>
      <c r="AH263" s="1">
        <f t="shared" si="19"/>
        <v>15196120.363863971</v>
      </c>
    </row>
    <row r="264" spans="1:34" x14ac:dyDescent="0.35">
      <c r="A264" s="8">
        <v>32</v>
      </c>
      <c r="B264" t="s">
        <v>695</v>
      </c>
      <c r="C264" s="9">
        <v>3201</v>
      </c>
      <c r="D264" t="s">
        <v>696</v>
      </c>
      <c r="E264" t="str">
        <f t="shared" si="16"/>
        <v xml:space="preserve">3201Fortalecimiento del desempeño ambiental de los sectores productivos                                                                                       </v>
      </c>
      <c r="F264">
        <v>3201007</v>
      </c>
      <c r="G264" t="s">
        <v>697</v>
      </c>
      <c r="H264" t="s">
        <v>712</v>
      </c>
      <c r="I264">
        <v>32</v>
      </c>
      <c r="J264" t="s">
        <v>62</v>
      </c>
      <c r="K264" t="s">
        <v>1220</v>
      </c>
      <c r="L264" t="s">
        <v>1192</v>
      </c>
      <c r="M264" t="s">
        <v>1193</v>
      </c>
      <c r="N264" s="3">
        <v>0.06</v>
      </c>
      <c r="O264" s="3">
        <v>7.0000000000000007E-2</v>
      </c>
      <c r="P264" s="3">
        <v>7.0000000000000007E-2</v>
      </c>
      <c r="Q264" s="3">
        <v>7.0000000000000007E-2</v>
      </c>
      <c r="R264">
        <v>246</v>
      </c>
      <c r="S264" t="s">
        <v>713</v>
      </c>
      <c r="T264" s="1">
        <v>14552556</v>
      </c>
      <c r="U264">
        <v>0</v>
      </c>
      <c r="V264">
        <v>0</v>
      </c>
      <c r="W264">
        <v>0</v>
      </c>
      <c r="X264">
        <v>0</v>
      </c>
      <c r="Y264">
        <v>0</v>
      </c>
      <c r="Z264" s="1">
        <v>14552556</v>
      </c>
      <c r="AA264" s="1">
        <v>75346</v>
      </c>
      <c r="AB264" s="1">
        <v>75346</v>
      </c>
      <c r="AC264" s="1">
        <v>75346</v>
      </c>
      <c r="AD264" s="1">
        <v>75346</v>
      </c>
      <c r="AE264" s="1">
        <v>14477210</v>
      </c>
      <c r="AF264" s="1">
        <f t="shared" si="17"/>
        <v>15571234.920000002</v>
      </c>
      <c r="AG264" s="1">
        <f t="shared" si="18"/>
        <v>16661221.364400003</v>
      </c>
      <c r="AH264" s="1">
        <f t="shared" si="19"/>
        <v>17827506.859908003</v>
      </c>
    </row>
    <row r="265" spans="1:34" x14ac:dyDescent="0.35">
      <c r="A265" s="8">
        <v>32</v>
      </c>
      <c r="B265" t="s">
        <v>695</v>
      </c>
      <c r="C265" s="9">
        <v>3201</v>
      </c>
      <c r="D265" t="s">
        <v>696</v>
      </c>
      <c r="E265" t="str">
        <f t="shared" si="16"/>
        <v xml:space="preserve">3201Fortalecimiento del desempeño ambiental de los sectores productivos                                                                                       </v>
      </c>
      <c r="F265">
        <v>3201007</v>
      </c>
      <c r="G265" t="s">
        <v>697</v>
      </c>
      <c r="H265" t="s">
        <v>714</v>
      </c>
      <c r="I265">
        <v>32</v>
      </c>
      <c r="J265" t="s">
        <v>62</v>
      </c>
      <c r="K265" t="s">
        <v>1220</v>
      </c>
      <c r="L265" t="s">
        <v>1192</v>
      </c>
      <c r="M265" t="s">
        <v>1193</v>
      </c>
      <c r="N265" s="3">
        <v>0.06</v>
      </c>
      <c r="O265" s="3">
        <v>7.0000000000000007E-2</v>
      </c>
      <c r="P265" s="3">
        <v>7.0000000000000007E-2</v>
      </c>
      <c r="Q265" s="3">
        <v>7.0000000000000007E-2</v>
      </c>
      <c r="R265">
        <v>247</v>
      </c>
      <c r="S265" t="s">
        <v>715</v>
      </c>
      <c r="T265" s="1">
        <v>1746306.72</v>
      </c>
      <c r="U265">
        <v>0</v>
      </c>
      <c r="V265">
        <v>0</v>
      </c>
      <c r="W265">
        <v>0</v>
      </c>
      <c r="X265">
        <v>0</v>
      </c>
      <c r="Y265">
        <v>0</v>
      </c>
      <c r="Z265" s="1">
        <v>1746306.72</v>
      </c>
      <c r="AA265">
        <v>201</v>
      </c>
      <c r="AB265">
        <v>201</v>
      </c>
      <c r="AC265">
        <v>201</v>
      </c>
      <c r="AD265">
        <v>201</v>
      </c>
      <c r="AE265" s="1">
        <v>1746105.72</v>
      </c>
      <c r="AF265" s="1">
        <f t="shared" si="17"/>
        <v>1868548.1904</v>
      </c>
      <c r="AG265" s="1">
        <f t="shared" si="18"/>
        <v>1999346.563728</v>
      </c>
      <c r="AH265" s="1">
        <f t="shared" si="19"/>
        <v>2139300.8231889601</v>
      </c>
    </row>
    <row r="266" spans="1:34" x14ac:dyDescent="0.35">
      <c r="A266" s="8">
        <v>32</v>
      </c>
      <c r="B266" t="s">
        <v>695</v>
      </c>
      <c r="C266" s="9">
        <v>3201</v>
      </c>
      <c r="D266" t="s">
        <v>696</v>
      </c>
      <c r="E266" t="str">
        <f t="shared" si="16"/>
        <v xml:space="preserve">3201Fortalecimiento del desempeño ambiental de los sectores productivos                                                                                       </v>
      </c>
      <c r="F266">
        <v>3201007</v>
      </c>
      <c r="G266" t="s">
        <v>697</v>
      </c>
      <c r="H266" t="s">
        <v>716</v>
      </c>
      <c r="I266">
        <v>32</v>
      </c>
      <c r="J266" t="s">
        <v>62</v>
      </c>
      <c r="K266" t="s">
        <v>1220</v>
      </c>
      <c r="L266" t="s">
        <v>1192</v>
      </c>
      <c r="M266" t="s">
        <v>1193</v>
      </c>
      <c r="N266" s="3">
        <v>0.06</v>
      </c>
      <c r="O266" s="3">
        <v>7.0000000000000007E-2</v>
      </c>
      <c r="P266" s="3">
        <v>7.0000000000000007E-2</v>
      </c>
      <c r="Q266" s="3">
        <v>7.0000000000000007E-2</v>
      </c>
      <c r="R266">
        <v>256</v>
      </c>
      <c r="S266" t="s">
        <v>717</v>
      </c>
      <c r="T266" s="1">
        <v>5837440.3700000001</v>
      </c>
      <c r="U266">
        <v>0</v>
      </c>
      <c r="V266">
        <v>0</v>
      </c>
      <c r="W266">
        <v>0</v>
      </c>
      <c r="X266">
        <v>0</v>
      </c>
      <c r="Y266">
        <v>0</v>
      </c>
      <c r="Z266" s="1">
        <v>5837440.3700000001</v>
      </c>
      <c r="AA266" s="1">
        <v>677900</v>
      </c>
      <c r="AB266" s="1">
        <v>677900</v>
      </c>
      <c r="AC266" s="1">
        <v>677900</v>
      </c>
      <c r="AD266" s="1">
        <v>677900</v>
      </c>
      <c r="AE266" s="1">
        <v>5159540.37</v>
      </c>
      <c r="AF266" s="1">
        <f t="shared" si="17"/>
        <v>6246061.1959000006</v>
      </c>
      <c r="AG266" s="1">
        <f t="shared" si="18"/>
        <v>6683285.4796130015</v>
      </c>
      <c r="AH266" s="1">
        <f t="shared" si="19"/>
        <v>7151115.463185912</v>
      </c>
    </row>
    <row r="267" spans="1:34" x14ac:dyDescent="0.35">
      <c r="A267" s="8">
        <v>32</v>
      </c>
      <c r="B267" t="s">
        <v>695</v>
      </c>
      <c r="C267" s="9">
        <v>3201</v>
      </c>
      <c r="D267" t="s">
        <v>696</v>
      </c>
      <c r="E267" t="str">
        <f t="shared" si="16"/>
        <v xml:space="preserve">3201Fortalecimiento del desempeño ambiental de los sectores productivos                                                                                       </v>
      </c>
      <c r="F267">
        <v>3201007</v>
      </c>
      <c r="G267" t="s">
        <v>697</v>
      </c>
      <c r="H267" t="s">
        <v>718</v>
      </c>
      <c r="I267">
        <v>32</v>
      </c>
      <c r="J267" t="s">
        <v>62</v>
      </c>
      <c r="K267" t="s">
        <v>1220</v>
      </c>
      <c r="L267" t="s">
        <v>1192</v>
      </c>
      <c r="M267" t="s">
        <v>1193</v>
      </c>
      <c r="N267" s="3">
        <v>0.06</v>
      </c>
      <c r="O267" s="3">
        <v>7.0000000000000007E-2</v>
      </c>
      <c r="P267" s="3">
        <v>7.0000000000000007E-2</v>
      </c>
      <c r="Q267" s="3">
        <v>7.0000000000000007E-2</v>
      </c>
      <c r="R267">
        <v>263</v>
      </c>
      <c r="S267" t="s">
        <v>719</v>
      </c>
      <c r="T267" s="1">
        <v>761785.97</v>
      </c>
      <c r="U267">
        <v>0</v>
      </c>
      <c r="V267">
        <v>0</v>
      </c>
      <c r="W267">
        <v>0</v>
      </c>
      <c r="X267">
        <v>0</v>
      </c>
      <c r="Y267">
        <v>0</v>
      </c>
      <c r="Z267" s="1">
        <v>761785.97</v>
      </c>
      <c r="AA267" s="1">
        <v>88900</v>
      </c>
      <c r="AB267" s="1">
        <v>88900</v>
      </c>
      <c r="AC267" s="1">
        <v>88900</v>
      </c>
      <c r="AD267" s="1">
        <v>88900</v>
      </c>
      <c r="AE267" s="1">
        <v>672885.97</v>
      </c>
      <c r="AF267" s="1">
        <f t="shared" si="17"/>
        <v>815110.98790000007</v>
      </c>
      <c r="AG267" s="1">
        <f t="shared" si="18"/>
        <v>872168.75705300015</v>
      </c>
      <c r="AH267" s="1">
        <f t="shared" si="19"/>
        <v>933220.5700467102</v>
      </c>
    </row>
    <row r="268" spans="1:34" x14ac:dyDescent="0.35">
      <c r="A268" s="8">
        <v>32</v>
      </c>
      <c r="B268" t="s">
        <v>695</v>
      </c>
      <c r="C268" s="9">
        <v>3201</v>
      </c>
      <c r="D268" t="s">
        <v>696</v>
      </c>
      <c r="E268" t="str">
        <f t="shared" si="16"/>
        <v xml:space="preserve">3201Fortalecimiento del desempeño ambiental de los sectores productivos                                                                                       </v>
      </c>
      <c r="F268">
        <v>3201007</v>
      </c>
      <c r="G268" t="s">
        <v>697</v>
      </c>
      <c r="H268" t="s">
        <v>720</v>
      </c>
      <c r="I268">
        <v>32</v>
      </c>
      <c r="J268" t="s">
        <v>62</v>
      </c>
      <c r="K268" t="s">
        <v>1220</v>
      </c>
      <c r="L268" t="s">
        <v>1192</v>
      </c>
      <c r="M268" t="s">
        <v>1193</v>
      </c>
      <c r="N268" s="3">
        <v>0.06</v>
      </c>
      <c r="O268" s="3">
        <v>7.0000000000000007E-2</v>
      </c>
      <c r="P268" s="3">
        <v>7.0000000000000007E-2</v>
      </c>
      <c r="Q268" s="3">
        <v>7.0000000000000007E-2</v>
      </c>
      <c r="R268">
        <v>271</v>
      </c>
      <c r="S268" t="s">
        <v>721</v>
      </c>
      <c r="T268" s="1">
        <v>4378080.28</v>
      </c>
      <c r="U268">
        <v>0</v>
      </c>
      <c r="V268">
        <v>0</v>
      </c>
      <c r="W268">
        <v>0</v>
      </c>
      <c r="X268">
        <v>0</v>
      </c>
      <c r="Y268">
        <v>0</v>
      </c>
      <c r="Z268" s="1">
        <v>4378080.28</v>
      </c>
      <c r="AA268" s="1">
        <v>508500</v>
      </c>
      <c r="AB268" s="1">
        <v>508500</v>
      </c>
      <c r="AC268" s="1">
        <v>508500</v>
      </c>
      <c r="AD268" s="1">
        <v>508500</v>
      </c>
      <c r="AE268" s="1">
        <v>3869580.28</v>
      </c>
      <c r="AF268" s="1">
        <f t="shared" si="17"/>
        <v>4684545.8996000001</v>
      </c>
      <c r="AG268" s="1">
        <f t="shared" si="18"/>
        <v>5012464.1125720004</v>
      </c>
      <c r="AH268" s="1">
        <f t="shared" si="19"/>
        <v>5363336.6004520403</v>
      </c>
    </row>
    <row r="269" spans="1:34" x14ac:dyDescent="0.35">
      <c r="A269" s="8">
        <v>32</v>
      </c>
      <c r="B269" t="s">
        <v>695</v>
      </c>
      <c r="C269" s="9">
        <v>3201</v>
      </c>
      <c r="D269" t="s">
        <v>696</v>
      </c>
      <c r="E269" t="str">
        <f t="shared" si="16"/>
        <v xml:space="preserve">3201Fortalecimiento del desempeño ambiental de los sectores productivos                                                                                       </v>
      </c>
      <c r="F269">
        <v>3201007</v>
      </c>
      <c r="G269" t="s">
        <v>697</v>
      </c>
      <c r="H269" t="s">
        <v>722</v>
      </c>
      <c r="I269">
        <v>32</v>
      </c>
      <c r="J269" t="s">
        <v>62</v>
      </c>
      <c r="K269" t="s">
        <v>1220</v>
      </c>
      <c r="L269" t="s">
        <v>1192</v>
      </c>
      <c r="M269" t="s">
        <v>1193</v>
      </c>
      <c r="N269" s="3">
        <v>0.06</v>
      </c>
      <c r="O269" s="3">
        <v>7.0000000000000007E-2</v>
      </c>
      <c r="P269" s="3">
        <v>7.0000000000000007E-2</v>
      </c>
      <c r="Q269" s="3">
        <v>7.0000000000000007E-2</v>
      </c>
      <c r="R269">
        <v>279</v>
      </c>
      <c r="S269" t="s">
        <v>723</v>
      </c>
      <c r="T269" s="1">
        <v>729680.05</v>
      </c>
      <c r="U269">
        <v>0</v>
      </c>
      <c r="V269">
        <v>0</v>
      </c>
      <c r="W269">
        <v>0</v>
      </c>
      <c r="X269">
        <v>0</v>
      </c>
      <c r="Y269">
        <v>0</v>
      </c>
      <c r="Z269" s="1">
        <v>729680.05</v>
      </c>
      <c r="AA269" s="1">
        <v>85200</v>
      </c>
      <c r="AB269" s="1">
        <v>85200</v>
      </c>
      <c r="AC269" s="1">
        <v>85200</v>
      </c>
      <c r="AD269" s="1">
        <v>85200</v>
      </c>
      <c r="AE269" s="1">
        <v>644480.05000000005</v>
      </c>
      <c r="AF269" s="1">
        <f t="shared" si="17"/>
        <v>780757.65350000013</v>
      </c>
      <c r="AG269" s="1">
        <f t="shared" si="18"/>
        <v>835410.68924500013</v>
      </c>
      <c r="AH269" s="1">
        <f t="shared" si="19"/>
        <v>893889.43749215023</v>
      </c>
    </row>
    <row r="270" spans="1:34" x14ac:dyDescent="0.35">
      <c r="A270" s="8">
        <v>32</v>
      </c>
      <c r="B270" t="s">
        <v>695</v>
      </c>
      <c r="C270" s="9">
        <v>3201</v>
      </c>
      <c r="D270" t="s">
        <v>696</v>
      </c>
      <c r="E270" t="str">
        <f t="shared" si="16"/>
        <v xml:space="preserve">3201Fortalecimiento del desempeño ambiental de los sectores productivos                                                                                       </v>
      </c>
      <c r="F270">
        <v>3201007</v>
      </c>
      <c r="G270" t="s">
        <v>697</v>
      </c>
      <c r="H270" t="s">
        <v>724</v>
      </c>
      <c r="I270">
        <v>32</v>
      </c>
      <c r="J270" t="s">
        <v>62</v>
      </c>
      <c r="K270" t="s">
        <v>1220</v>
      </c>
      <c r="L270" t="s">
        <v>1192</v>
      </c>
      <c r="M270" t="s">
        <v>1193</v>
      </c>
      <c r="N270" s="3">
        <v>0.06</v>
      </c>
      <c r="O270" s="3">
        <v>7.0000000000000007E-2</v>
      </c>
      <c r="P270" s="3">
        <v>7.0000000000000007E-2</v>
      </c>
      <c r="Q270" s="3">
        <v>7.0000000000000007E-2</v>
      </c>
      <c r="R270">
        <v>287</v>
      </c>
      <c r="S270" t="s">
        <v>725</v>
      </c>
      <c r="T270" s="1">
        <v>729680.05</v>
      </c>
      <c r="U270">
        <v>0</v>
      </c>
      <c r="V270">
        <v>0</v>
      </c>
      <c r="W270">
        <v>0</v>
      </c>
      <c r="X270">
        <v>0</v>
      </c>
      <c r="Y270">
        <v>0</v>
      </c>
      <c r="Z270" s="1">
        <v>729680.05</v>
      </c>
      <c r="AA270" s="1">
        <v>85200</v>
      </c>
      <c r="AB270" s="1">
        <v>85200</v>
      </c>
      <c r="AC270" s="1">
        <v>85200</v>
      </c>
      <c r="AD270" s="1">
        <v>85200</v>
      </c>
      <c r="AE270" s="1">
        <v>644480.05000000005</v>
      </c>
      <c r="AF270" s="1">
        <f t="shared" si="17"/>
        <v>780757.65350000013</v>
      </c>
      <c r="AG270" s="1">
        <f t="shared" si="18"/>
        <v>835410.68924500013</v>
      </c>
      <c r="AH270" s="1">
        <f t="shared" si="19"/>
        <v>893889.43749215023</v>
      </c>
    </row>
    <row r="271" spans="1:34" x14ac:dyDescent="0.35">
      <c r="A271" s="8">
        <v>32</v>
      </c>
      <c r="B271" t="s">
        <v>695</v>
      </c>
      <c r="C271" s="9">
        <v>3201</v>
      </c>
      <c r="D271" t="s">
        <v>696</v>
      </c>
      <c r="E271" t="str">
        <f t="shared" si="16"/>
        <v xml:space="preserve">3201Fortalecimiento del desempeño ambiental de los sectores productivos                                                                                       </v>
      </c>
      <c r="F271">
        <v>3201007</v>
      </c>
      <c r="G271" t="s">
        <v>697</v>
      </c>
      <c r="H271" t="s">
        <v>726</v>
      </c>
      <c r="I271">
        <v>32</v>
      </c>
      <c r="J271" t="s">
        <v>62</v>
      </c>
      <c r="K271" t="s">
        <v>1220</v>
      </c>
      <c r="L271" t="s">
        <v>1192</v>
      </c>
      <c r="M271" t="s">
        <v>1193</v>
      </c>
      <c r="N271" s="3">
        <v>0.06</v>
      </c>
      <c r="O271" s="3">
        <v>7.0000000000000007E-2</v>
      </c>
      <c r="P271" s="3">
        <v>7.0000000000000007E-2</v>
      </c>
      <c r="Q271" s="3">
        <v>7.0000000000000007E-2</v>
      </c>
      <c r="R271">
        <v>294</v>
      </c>
      <c r="S271" t="s">
        <v>727</v>
      </c>
      <c r="T271" s="1">
        <v>1459360.09</v>
      </c>
      <c r="U271">
        <v>0</v>
      </c>
      <c r="V271">
        <v>0</v>
      </c>
      <c r="W271">
        <v>0</v>
      </c>
      <c r="X271">
        <v>0</v>
      </c>
      <c r="Y271">
        <v>0</v>
      </c>
      <c r="Z271" s="1">
        <v>1459360.09</v>
      </c>
      <c r="AA271" s="1">
        <v>169800</v>
      </c>
      <c r="AB271" s="1">
        <v>169800</v>
      </c>
      <c r="AC271" s="1">
        <v>169800</v>
      </c>
      <c r="AD271" s="1">
        <v>169800</v>
      </c>
      <c r="AE271" s="1">
        <v>1289560.0900000001</v>
      </c>
      <c r="AF271" s="1">
        <f t="shared" si="17"/>
        <v>1561515.2963000003</v>
      </c>
      <c r="AG271" s="1">
        <f t="shared" si="18"/>
        <v>1670821.3670410004</v>
      </c>
      <c r="AH271" s="1">
        <f t="shared" si="19"/>
        <v>1787778.8627338705</v>
      </c>
    </row>
    <row r="272" spans="1:34" x14ac:dyDescent="0.35">
      <c r="A272" s="8">
        <v>32</v>
      </c>
      <c r="B272" t="s">
        <v>695</v>
      </c>
      <c r="C272" s="9">
        <v>3201</v>
      </c>
      <c r="D272" t="s">
        <v>696</v>
      </c>
      <c r="E272" t="str">
        <f t="shared" si="16"/>
        <v xml:space="preserve">3201Fortalecimiento del desempeño ambiental de los sectores productivos                                                                                       </v>
      </c>
      <c r="F272">
        <v>3201007</v>
      </c>
      <c r="G272" t="s">
        <v>697</v>
      </c>
      <c r="H272" t="s">
        <v>728</v>
      </c>
      <c r="I272">
        <v>32</v>
      </c>
      <c r="J272" t="s">
        <v>62</v>
      </c>
      <c r="K272" t="s">
        <v>1220</v>
      </c>
      <c r="L272" t="s">
        <v>1192</v>
      </c>
      <c r="M272" t="s">
        <v>1193</v>
      </c>
      <c r="N272" s="3">
        <v>0.06</v>
      </c>
      <c r="O272" s="3">
        <v>7.0000000000000007E-2</v>
      </c>
      <c r="P272" s="3">
        <v>7.0000000000000007E-2</v>
      </c>
      <c r="Q272" s="3">
        <v>7.0000000000000007E-2</v>
      </c>
      <c r="R272">
        <v>302</v>
      </c>
      <c r="S272" t="s">
        <v>729</v>
      </c>
      <c r="T272" s="1">
        <v>9729067.2899999991</v>
      </c>
      <c r="U272">
        <v>0</v>
      </c>
      <c r="V272">
        <v>0</v>
      </c>
      <c r="W272">
        <v>0</v>
      </c>
      <c r="X272">
        <v>0</v>
      </c>
      <c r="Y272">
        <v>0</v>
      </c>
      <c r="Z272" s="1">
        <v>9729067.2899999991</v>
      </c>
      <c r="AA272" s="1">
        <v>307593</v>
      </c>
      <c r="AB272" s="1">
        <v>307593</v>
      </c>
      <c r="AC272" s="1">
        <v>307593</v>
      </c>
      <c r="AD272" s="1">
        <v>307593</v>
      </c>
      <c r="AE272" s="1">
        <v>9421474.2899999991</v>
      </c>
      <c r="AF272" s="1">
        <f t="shared" si="17"/>
        <v>10410102.000299999</v>
      </c>
      <c r="AG272" s="1">
        <f t="shared" si="18"/>
        <v>11138809.140321</v>
      </c>
      <c r="AH272" s="1">
        <f t="shared" si="19"/>
        <v>11918525.78014347</v>
      </c>
    </row>
    <row r="273" spans="1:34" x14ac:dyDescent="0.35">
      <c r="A273" s="8">
        <v>32</v>
      </c>
      <c r="B273" t="s">
        <v>695</v>
      </c>
      <c r="C273" s="9">
        <v>3201</v>
      </c>
      <c r="D273" t="s">
        <v>696</v>
      </c>
      <c r="E273" t="str">
        <f t="shared" si="16"/>
        <v xml:space="preserve">3201Fortalecimiento del desempeño ambiental de los sectores productivos                                                                                       </v>
      </c>
      <c r="F273">
        <v>3201007</v>
      </c>
      <c r="G273" t="s">
        <v>697</v>
      </c>
      <c r="H273" t="s">
        <v>730</v>
      </c>
      <c r="I273">
        <v>32</v>
      </c>
      <c r="J273" t="s">
        <v>62</v>
      </c>
      <c r="K273" t="s">
        <v>1220</v>
      </c>
      <c r="L273" t="s">
        <v>1192</v>
      </c>
      <c r="M273" t="s">
        <v>1193</v>
      </c>
      <c r="N273" s="3">
        <v>0.06</v>
      </c>
      <c r="O273" s="3">
        <v>7.0000000000000007E-2</v>
      </c>
      <c r="P273" s="3">
        <v>7.0000000000000007E-2</v>
      </c>
      <c r="Q273" s="3">
        <v>7.0000000000000007E-2</v>
      </c>
      <c r="R273">
        <v>308</v>
      </c>
      <c r="S273" t="s">
        <v>731</v>
      </c>
      <c r="T273" s="1">
        <v>810755.61</v>
      </c>
      <c r="U273">
        <v>0</v>
      </c>
      <c r="V273">
        <v>0</v>
      </c>
      <c r="W273">
        <v>0</v>
      </c>
      <c r="X273">
        <v>0</v>
      </c>
      <c r="Y273">
        <v>0</v>
      </c>
      <c r="Z273" s="1">
        <v>810755.61</v>
      </c>
      <c r="AA273" s="1">
        <v>258683</v>
      </c>
      <c r="AB273" s="1">
        <v>258683</v>
      </c>
      <c r="AC273" s="1">
        <v>258683</v>
      </c>
      <c r="AD273" s="1">
        <v>258683</v>
      </c>
      <c r="AE273" s="1">
        <v>552072.61</v>
      </c>
      <c r="AF273" s="1">
        <f t="shared" si="17"/>
        <v>867508.50270000007</v>
      </c>
      <c r="AG273" s="1">
        <f t="shared" si="18"/>
        <v>928234.09788900008</v>
      </c>
      <c r="AH273" s="1">
        <f t="shared" si="19"/>
        <v>993210.48474123015</v>
      </c>
    </row>
    <row r="274" spans="1:34" x14ac:dyDescent="0.35">
      <c r="A274" s="8">
        <v>32</v>
      </c>
      <c r="B274" t="s">
        <v>695</v>
      </c>
      <c r="C274" s="9">
        <v>3202</v>
      </c>
      <c r="D274" t="s">
        <v>732</v>
      </c>
      <c r="E274" t="str">
        <f t="shared" si="16"/>
        <v xml:space="preserve">3202Conservacion de la biodiversidad y sus servicios ecosistemicos                                                                                            </v>
      </c>
      <c r="F274">
        <v>3202012</v>
      </c>
      <c r="G274" t="s">
        <v>733</v>
      </c>
      <c r="H274" t="s">
        <v>734</v>
      </c>
      <c r="I274">
        <v>342</v>
      </c>
      <c r="J274" t="s">
        <v>239</v>
      </c>
      <c r="K274" t="s">
        <v>1221</v>
      </c>
      <c r="L274" t="s">
        <v>1191</v>
      </c>
      <c r="M274" t="s">
        <v>1185</v>
      </c>
      <c r="N274" s="3">
        <v>0</v>
      </c>
      <c r="O274" s="3">
        <v>0</v>
      </c>
      <c r="P274" s="3">
        <v>0</v>
      </c>
      <c r="Q274" s="3">
        <v>0</v>
      </c>
      <c r="R274">
        <v>561</v>
      </c>
      <c r="S274" t="s">
        <v>735</v>
      </c>
      <c r="T274">
        <v>0</v>
      </c>
      <c r="U274" s="1">
        <v>430552611.25999999</v>
      </c>
      <c r="V274">
        <v>0</v>
      </c>
      <c r="W274">
        <v>0</v>
      </c>
      <c r="X274">
        <v>0</v>
      </c>
      <c r="Y274">
        <v>0</v>
      </c>
      <c r="Z274" s="1">
        <v>430552611.25999999</v>
      </c>
      <c r="AA274" s="1">
        <v>430552611.25999999</v>
      </c>
      <c r="AB274" s="1">
        <v>430552611.25999999</v>
      </c>
      <c r="AC274" s="1">
        <v>430552611.25999999</v>
      </c>
      <c r="AD274" s="1">
        <v>430552611.25999999</v>
      </c>
      <c r="AE274">
        <v>0</v>
      </c>
      <c r="AF274" s="1">
        <v>0</v>
      </c>
      <c r="AG274" s="1">
        <v>0</v>
      </c>
      <c r="AH274" s="1">
        <v>0</v>
      </c>
    </row>
    <row r="275" spans="1:34" x14ac:dyDescent="0.35">
      <c r="A275" s="8">
        <v>32</v>
      </c>
      <c r="B275" t="s">
        <v>695</v>
      </c>
      <c r="C275" s="9">
        <v>3202</v>
      </c>
      <c r="D275" t="s">
        <v>732</v>
      </c>
      <c r="E275" t="str">
        <f t="shared" si="16"/>
        <v xml:space="preserve">3202Conservacion de la biodiversidad y sus servicios ecosistemicos                                                                                            </v>
      </c>
      <c r="F275">
        <v>3202012</v>
      </c>
      <c r="G275" t="s">
        <v>733</v>
      </c>
      <c r="H275" t="s">
        <v>736</v>
      </c>
      <c r="I275">
        <v>9</v>
      </c>
      <c r="J275" t="s">
        <v>737</v>
      </c>
      <c r="K275" t="s">
        <v>1221</v>
      </c>
      <c r="L275" t="s">
        <v>1192</v>
      </c>
      <c r="M275" t="s">
        <v>1185</v>
      </c>
      <c r="N275" s="3">
        <v>0.05</v>
      </c>
      <c r="O275" s="3">
        <v>0.05</v>
      </c>
      <c r="P275" s="3">
        <v>0.05</v>
      </c>
      <c r="Q275" s="3">
        <v>0.05</v>
      </c>
      <c r="R275">
        <v>438</v>
      </c>
      <c r="S275" t="s">
        <v>735</v>
      </c>
      <c r="T275" s="1">
        <v>627033133.38999999</v>
      </c>
      <c r="U275">
        <v>0</v>
      </c>
      <c r="V275">
        <v>0</v>
      </c>
      <c r="W275">
        <v>0</v>
      </c>
      <c r="X275">
        <v>0</v>
      </c>
      <c r="Y275">
        <v>0</v>
      </c>
      <c r="Z275" s="1">
        <v>627033133.38999999</v>
      </c>
      <c r="AA275" s="1">
        <v>66202332.740000002</v>
      </c>
      <c r="AB275" s="1">
        <v>66202332.740000002</v>
      </c>
      <c r="AC275" s="1">
        <v>66202332.740000002</v>
      </c>
      <c r="AD275" s="1">
        <v>66202332.740000002</v>
      </c>
      <c r="AE275" s="1">
        <v>560830800.64999998</v>
      </c>
      <c r="AF275" s="1">
        <f t="shared" si="17"/>
        <v>658384790.05949998</v>
      </c>
      <c r="AG275" s="1">
        <f t="shared" si="18"/>
        <v>691304029.56247497</v>
      </c>
      <c r="AH275" s="1">
        <f t="shared" si="19"/>
        <v>725869231.04059875</v>
      </c>
    </row>
    <row r="276" spans="1:34" x14ac:dyDescent="0.35">
      <c r="A276" s="8">
        <v>32</v>
      </c>
      <c r="B276" t="s">
        <v>695</v>
      </c>
      <c r="C276" s="9">
        <v>3206</v>
      </c>
      <c r="D276" t="s">
        <v>738</v>
      </c>
      <c r="E276" t="str">
        <f t="shared" si="16"/>
        <v xml:space="preserve">3206Gestion del cambio climatico para un desarrollo bajo en carbono y resiliente al clima                                                                     </v>
      </c>
      <c r="F276">
        <v>3206002</v>
      </c>
      <c r="G276" t="s">
        <v>739</v>
      </c>
      <c r="H276" t="s">
        <v>740</v>
      </c>
      <c r="I276">
        <v>339</v>
      </c>
      <c r="J276" t="s">
        <v>741</v>
      </c>
      <c r="K276" t="s">
        <v>1222</v>
      </c>
      <c r="L276" t="s">
        <v>1191</v>
      </c>
      <c r="M276" t="s">
        <v>1189</v>
      </c>
      <c r="N276" s="3">
        <v>0</v>
      </c>
      <c r="O276" s="3">
        <v>0</v>
      </c>
      <c r="P276" s="3">
        <v>0</v>
      </c>
      <c r="Q276" s="3">
        <v>0</v>
      </c>
      <c r="R276">
        <v>539</v>
      </c>
      <c r="S276" t="s">
        <v>742</v>
      </c>
      <c r="T276">
        <v>0</v>
      </c>
      <c r="U276" s="1">
        <v>2589028</v>
      </c>
      <c r="V276">
        <v>0</v>
      </c>
      <c r="W276">
        <v>0</v>
      </c>
      <c r="X276">
        <v>0</v>
      </c>
      <c r="Y276">
        <v>0</v>
      </c>
      <c r="Z276" s="1">
        <v>2589028</v>
      </c>
      <c r="AA276">
        <v>0</v>
      </c>
      <c r="AB276">
        <v>0</v>
      </c>
      <c r="AC276">
        <v>0</v>
      </c>
      <c r="AD276">
        <v>0</v>
      </c>
      <c r="AE276" s="1">
        <v>2589028</v>
      </c>
      <c r="AF276" s="1">
        <v>0</v>
      </c>
      <c r="AG276" s="1">
        <v>0</v>
      </c>
      <c r="AH276" s="1">
        <v>0</v>
      </c>
    </row>
    <row r="277" spans="1:34" x14ac:dyDescent="0.35">
      <c r="A277" s="8">
        <v>32</v>
      </c>
      <c r="B277" t="s">
        <v>695</v>
      </c>
      <c r="C277" s="9">
        <v>3206</v>
      </c>
      <c r="D277" t="s">
        <v>738</v>
      </c>
      <c r="E277" t="str">
        <f t="shared" si="16"/>
        <v xml:space="preserve">3206Gestion del cambio climatico para un desarrollo bajo en carbono y resiliente al clima                                                                     </v>
      </c>
      <c r="F277">
        <v>3206002</v>
      </c>
      <c r="G277" t="s">
        <v>739</v>
      </c>
      <c r="H277" t="s">
        <v>743</v>
      </c>
      <c r="I277">
        <v>356</v>
      </c>
      <c r="J277" t="s">
        <v>744</v>
      </c>
      <c r="K277" t="s">
        <v>1222</v>
      </c>
      <c r="L277" t="s">
        <v>1191</v>
      </c>
      <c r="M277" t="s">
        <v>1189</v>
      </c>
      <c r="N277" s="3">
        <v>0</v>
      </c>
      <c r="O277" s="3">
        <v>0</v>
      </c>
      <c r="P277" s="3">
        <v>0</v>
      </c>
      <c r="Q277" s="3">
        <v>0</v>
      </c>
      <c r="R277">
        <v>540</v>
      </c>
      <c r="S277" t="s">
        <v>742</v>
      </c>
      <c r="T277">
        <v>0</v>
      </c>
      <c r="U277" s="1">
        <v>2562438.27</v>
      </c>
      <c r="V277">
        <v>0</v>
      </c>
      <c r="W277">
        <v>0</v>
      </c>
      <c r="X277">
        <v>0</v>
      </c>
      <c r="Y277">
        <v>0</v>
      </c>
      <c r="Z277" s="1">
        <v>2562438.27</v>
      </c>
      <c r="AA277">
        <v>0</v>
      </c>
      <c r="AB277">
        <v>0</v>
      </c>
      <c r="AC277">
        <v>0</v>
      </c>
      <c r="AD277">
        <v>0</v>
      </c>
      <c r="AE277" s="1">
        <v>2562438.27</v>
      </c>
      <c r="AF277" s="1">
        <v>0</v>
      </c>
      <c r="AG277" s="1">
        <v>0</v>
      </c>
      <c r="AH277" s="1">
        <v>0</v>
      </c>
    </row>
    <row r="278" spans="1:34" x14ac:dyDescent="0.35">
      <c r="A278" s="8">
        <v>33</v>
      </c>
      <c r="B278" t="s">
        <v>745</v>
      </c>
      <c r="C278" s="9">
        <v>3301</v>
      </c>
      <c r="D278" t="s">
        <v>746</v>
      </c>
      <c r="E278" t="str">
        <f t="shared" si="16"/>
        <v xml:space="preserve">3301Promocion y acceso efectivo a procesos culturales y artisticos                                                                                            </v>
      </c>
      <c r="F278">
        <v>3301053</v>
      </c>
      <c r="G278" t="s">
        <v>747</v>
      </c>
      <c r="H278" t="s">
        <v>748</v>
      </c>
      <c r="I278">
        <v>342</v>
      </c>
      <c r="J278" t="s">
        <v>239</v>
      </c>
      <c r="K278" t="s">
        <v>1221</v>
      </c>
      <c r="L278" t="s">
        <v>1191</v>
      </c>
      <c r="M278" t="s">
        <v>1185</v>
      </c>
      <c r="N278" s="3">
        <v>0</v>
      </c>
      <c r="O278" s="3">
        <v>0</v>
      </c>
      <c r="P278" s="3">
        <v>0</v>
      </c>
      <c r="Q278" s="3">
        <v>0</v>
      </c>
      <c r="R278">
        <v>572</v>
      </c>
      <c r="S278" t="s">
        <v>749</v>
      </c>
      <c r="T278">
        <v>0</v>
      </c>
      <c r="U278" s="1">
        <v>50000000</v>
      </c>
      <c r="V278">
        <v>0</v>
      </c>
      <c r="W278">
        <v>0</v>
      </c>
      <c r="X278">
        <v>0</v>
      </c>
      <c r="Y278">
        <v>0</v>
      </c>
      <c r="Z278" s="1">
        <v>50000000</v>
      </c>
      <c r="AA278">
        <v>0</v>
      </c>
      <c r="AB278">
        <v>0</v>
      </c>
      <c r="AC278">
        <v>0</v>
      </c>
      <c r="AD278">
        <v>0</v>
      </c>
      <c r="AE278" s="1">
        <v>50000000</v>
      </c>
      <c r="AF278" s="1">
        <v>0</v>
      </c>
      <c r="AG278" s="1">
        <v>0</v>
      </c>
      <c r="AH278" s="1">
        <v>0</v>
      </c>
    </row>
    <row r="279" spans="1:34" x14ac:dyDescent="0.35">
      <c r="A279" s="8">
        <v>33</v>
      </c>
      <c r="B279" t="s">
        <v>745</v>
      </c>
      <c r="C279" s="9">
        <v>3301</v>
      </c>
      <c r="D279" t="s">
        <v>746</v>
      </c>
      <c r="E279" t="str">
        <f t="shared" si="16"/>
        <v xml:space="preserve">3301Promocion y acceso efectivo a procesos culturales y artisticos                                                                                            </v>
      </c>
      <c r="F279">
        <v>3301053</v>
      </c>
      <c r="G279" t="s">
        <v>747</v>
      </c>
      <c r="H279" t="s">
        <v>750</v>
      </c>
      <c r="I279">
        <v>21</v>
      </c>
      <c r="J279" t="s">
        <v>751</v>
      </c>
      <c r="K279" t="s">
        <v>1221</v>
      </c>
      <c r="L279" t="s">
        <v>1192</v>
      </c>
      <c r="M279" t="s">
        <v>1194</v>
      </c>
      <c r="N279" s="3">
        <v>0.05</v>
      </c>
      <c r="O279" s="3">
        <v>0.05</v>
      </c>
      <c r="P279" s="3">
        <v>0.05</v>
      </c>
      <c r="Q279" s="3">
        <v>0.05</v>
      </c>
      <c r="R279">
        <v>439</v>
      </c>
      <c r="S279" t="s">
        <v>752</v>
      </c>
      <c r="T279" s="1">
        <v>25033873.140000001</v>
      </c>
      <c r="U279">
        <v>0</v>
      </c>
      <c r="V279">
        <v>0</v>
      </c>
      <c r="W279">
        <v>0</v>
      </c>
      <c r="X279">
        <v>0</v>
      </c>
      <c r="Y279">
        <v>0</v>
      </c>
      <c r="Z279" s="1">
        <v>25033873.140000001</v>
      </c>
      <c r="AA279">
        <v>0</v>
      </c>
      <c r="AB279">
        <v>0</v>
      </c>
      <c r="AC279">
        <v>0</v>
      </c>
      <c r="AD279">
        <v>0</v>
      </c>
      <c r="AE279" s="1">
        <v>25033873.140000001</v>
      </c>
      <c r="AF279" s="1">
        <f t="shared" si="17"/>
        <v>26285566.797000002</v>
      </c>
      <c r="AG279" s="1">
        <f t="shared" si="18"/>
        <v>27599845.136850003</v>
      </c>
      <c r="AH279" s="1">
        <f t="shared" si="19"/>
        <v>28979837.393692505</v>
      </c>
    </row>
    <row r="280" spans="1:34" x14ac:dyDescent="0.35">
      <c r="A280" s="8">
        <v>33</v>
      </c>
      <c r="B280" t="s">
        <v>745</v>
      </c>
      <c r="C280" s="9">
        <v>3301</v>
      </c>
      <c r="D280" t="s">
        <v>746</v>
      </c>
      <c r="E280" t="str">
        <f t="shared" si="16"/>
        <v xml:space="preserve">3301Promocion y acceso efectivo a procesos culturales y artisticos                                                                                            </v>
      </c>
      <c r="F280">
        <v>3301053</v>
      </c>
      <c r="G280" t="s">
        <v>747</v>
      </c>
      <c r="H280" t="s">
        <v>753</v>
      </c>
      <c r="I280">
        <v>21</v>
      </c>
      <c r="J280" t="s">
        <v>751</v>
      </c>
      <c r="K280" t="s">
        <v>1221</v>
      </c>
      <c r="L280" t="s">
        <v>1192</v>
      </c>
      <c r="M280" t="s">
        <v>1194</v>
      </c>
      <c r="N280" s="3">
        <v>0.05</v>
      </c>
      <c r="O280" s="3">
        <v>0.05</v>
      </c>
      <c r="P280" s="3">
        <v>0.05</v>
      </c>
      <c r="Q280" s="3">
        <v>0.05</v>
      </c>
      <c r="R280">
        <v>440</v>
      </c>
      <c r="S280" t="s">
        <v>754</v>
      </c>
      <c r="T280" s="1">
        <v>400541970.24000001</v>
      </c>
      <c r="U280">
        <v>0</v>
      </c>
      <c r="V280">
        <v>0</v>
      </c>
      <c r="W280">
        <v>0</v>
      </c>
      <c r="X280">
        <v>0</v>
      </c>
      <c r="Y280">
        <v>0</v>
      </c>
      <c r="Z280" s="1">
        <v>400541970.24000001</v>
      </c>
      <c r="AA280" s="1">
        <v>26000000</v>
      </c>
      <c r="AB280" s="1">
        <v>26000000</v>
      </c>
      <c r="AC280">
        <v>0</v>
      </c>
      <c r="AD280">
        <v>0</v>
      </c>
      <c r="AE280" s="1">
        <v>374541970.24000001</v>
      </c>
      <c r="AF280" s="1">
        <f t="shared" si="17"/>
        <v>420569068.75200003</v>
      </c>
      <c r="AG280" s="1">
        <f t="shared" si="18"/>
        <v>441597522.18960005</v>
      </c>
      <c r="AH280" s="1">
        <f t="shared" si="19"/>
        <v>463677398.29908007</v>
      </c>
    </row>
    <row r="281" spans="1:34" x14ac:dyDescent="0.35">
      <c r="A281" s="8">
        <v>33</v>
      </c>
      <c r="B281" t="s">
        <v>745</v>
      </c>
      <c r="C281" s="9">
        <v>3301</v>
      </c>
      <c r="D281" t="s">
        <v>746</v>
      </c>
      <c r="E281" t="str">
        <f t="shared" si="16"/>
        <v xml:space="preserve">3301Promocion y acceso efectivo a procesos culturales y artisticos                                                                                            </v>
      </c>
      <c r="F281">
        <v>3301053</v>
      </c>
      <c r="G281" t="s">
        <v>747</v>
      </c>
      <c r="H281" t="s">
        <v>755</v>
      </c>
      <c r="I281">
        <v>325</v>
      </c>
      <c r="J281" t="s">
        <v>756</v>
      </c>
      <c r="K281" t="s">
        <v>1221</v>
      </c>
      <c r="L281" t="s">
        <v>1191</v>
      </c>
      <c r="M281" t="s">
        <v>1194</v>
      </c>
      <c r="N281" s="3">
        <v>0</v>
      </c>
      <c r="O281" s="3">
        <v>0</v>
      </c>
      <c r="P281" s="3">
        <v>0</v>
      </c>
      <c r="Q281" s="3">
        <v>0</v>
      </c>
      <c r="R281">
        <v>485</v>
      </c>
      <c r="S281" t="s">
        <v>752</v>
      </c>
      <c r="T281">
        <v>0</v>
      </c>
      <c r="U281" s="1">
        <v>61129258.310000002</v>
      </c>
      <c r="V281">
        <v>0</v>
      </c>
      <c r="W281">
        <v>0</v>
      </c>
      <c r="X281">
        <v>0</v>
      </c>
      <c r="Y281">
        <v>0</v>
      </c>
      <c r="Z281" s="1">
        <v>61129258.310000002</v>
      </c>
      <c r="AA281">
        <v>0</v>
      </c>
      <c r="AB281">
        <v>0</v>
      </c>
      <c r="AC281">
        <v>0</v>
      </c>
      <c r="AD281">
        <v>0</v>
      </c>
      <c r="AE281" s="1">
        <v>61129258.310000002</v>
      </c>
      <c r="AF281" s="1">
        <v>0</v>
      </c>
      <c r="AG281" s="1">
        <v>0</v>
      </c>
      <c r="AH281" s="1">
        <v>0</v>
      </c>
    </row>
    <row r="282" spans="1:34" x14ac:dyDescent="0.35">
      <c r="A282" s="8">
        <v>33</v>
      </c>
      <c r="B282" t="s">
        <v>745</v>
      </c>
      <c r="C282" s="9">
        <v>3301</v>
      </c>
      <c r="D282" t="s">
        <v>746</v>
      </c>
      <c r="E282" t="str">
        <f t="shared" si="16"/>
        <v xml:space="preserve">3301Promocion y acceso efectivo a procesos culturales y artisticos                                                                                            </v>
      </c>
      <c r="F282">
        <v>3301053</v>
      </c>
      <c r="G282" t="s">
        <v>747</v>
      </c>
      <c r="H282" t="s">
        <v>757</v>
      </c>
      <c r="I282">
        <v>325</v>
      </c>
      <c r="J282" t="s">
        <v>756</v>
      </c>
      <c r="K282" t="s">
        <v>1221</v>
      </c>
      <c r="L282" t="s">
        <v>1191</v>
      </c>
      <c r="M282" t="s">
        <v>1194</v>
      </c>
      <c r="N282" s="3">
        <v>0</v>
      </c>
      <c r="O282" s="3">
        <v>0</v>
      </c>
      <c r="P282" s="3">
        <v>0</v>
      </c>
      <c r="Q282" s="3">
        <v>0</v>
      </c>
      <c r="R282">
        <v>486</v>
      </c>
      <c r="S282" t="s">
        <v>749</v>
      </c>
      <c r="T282">
        <v>0</v>
      </c>
      <c r="U282" s="1">
        <v>451224479.01999998</v>
      </c>
      <c r="V282">
        <v>0</v>
      </c>
      <c r="W282">
        <v>0</v>
      </c>
      <c r="X282">
        <v>0</v>
      </c>
      <c r="Y282">
        <v>0</v>
      </c>
      <c r="Z282" s="1">
        <v>451224479.01999998</v>
      </c>
      <c r="AA282" s="1">
        <v>150000000</v>
      </c>
      <c r="AB282" s="1">
        <v>150000000</v>
      </c>
      <c r="AC282" s="1">
        <v>150000000</v>
      </c>
      <c r="AD282" s="1">
        <v>150000000</v>
      </c>
      <c r="AE282" s="1">
        <v>301224479.01999998</v>
      </c>
      <c r="AF282" s="1">
        <v>0</v>
      </c>
      <c r="AG282" s="1">
        <v>0</v>
      </c>
      <c r="AH282" s="1">
        <v>0</v>
      </c>
    </row>
    <row r="283" spans="1:34" x14ac:dyDescent="0.35">
      <c r="A283" s="8">
        <v>33</v>
      </c>
      <c r="B283" t="s">
        <v>745</v>
      </c>
      <c r="C283" s="9">
        <v>3301</v>
      </c>
      <c r="D283" t="s">
        <v>746</v>
      </c>
      <c r="E283" t="str">
        <f t="shared" si="16"/>
        <v xml:space="preserve">3301Promocion y acceso efectivo a procesos culturales y artisticos                                                                                            </v>
      </c>
      <c r="F283">
        <v>3301054</v>
      </c>
      <c r="G283" t="s">
        <v>758</v>
      </c>
      <c r="H283" t="s">
        <v>759</v>
      </c>
      <c r="I283">
        <v>21</v>
      </c>
      <c r="J283" t="s">
        <v>751</v>
      </c>
      <c r="K283" t="s">
        <v>1221</v>
      </c>
      <c r="L283" t="s">
        <v>1192</v>
      </c>
      <c r="M283" t="s">
        <v>1194</v>
      </c>
      <c r="N283" s="3">
        <v>0.05</v>
      </c>
      <c r="O283" s="3">
        <v>0.05</v>
      </c>
      <c r="P283" s="3">
        <v>0.05</v>
      </c>
      <c r="Q283" s="3">
        <v>0.05</v>
      </c>
      <c r="R283">
        <v>441</v>
      </c>
      <c r="S283" t="s">
        <v>760</v>
      </c>
      <c r="T283" s="1">
        <v>50067746.280000001</v>
      </c>
      <c r="U283">
        <v>0</v>
      </c>
      <c r="V283">
        <v>0</v>
      </c>
      <c r="W283">
        <v>0</v>
      </c>
      <c r="X283">
        <v>0</v>
      </c>
      <c r="Y283">
        <v>0</v>
      </c>
      <c r="Z283" s="1">
        <v>50067746.280000001</v>
      </c>
      <c r="AA283">
        <v>0</v>
      </c>
      <c r="AB283">
        <v>0</v>
      </c>
      <c r="AC283">
        <v>0</v>
      </c>
      <c r="AD283">
        <v>0</v>
      </c>
      <c r="AE283" s="1">
        <v>50067746.280000001</v>
      </c>
      <c r="AF283" s="1">
        <f t="shared" si="17"/>
        <v>52571133.594000004</v>
      </c>
      <c r="AG283" s="1">
        <f t="shared" si="18"/>
        <v>55199690.273700006</v>
      </c>
      <c r="AH283" s="1">
        <f t="shared" si="19"/>
        <v>57959674.787385009</v>
      </c>
    </row>
    <row r="284" spans="1:34" x14ac:dyDescent="0.35">
      <c r="A284" s="8">
        <v>33</v>
      </c>
      <c r="B284" t="s">
        <v>745</v>
      </c>
      <c r="C284" s="9">
        <v>3301</v>
      </c>
      <c r="D284" t="s">
        <v>746</v>
      </c>
      <c r="E284" t="str">
        <f t="shared" si="16"/>
        <v xml:space="preserve">3301Promocion y acceso efectivo a procesos culturales y artisticos                                                                                            </v>
      </c>
      <c r="F284">
        <v>3301054</v>
      </c>
      <c r="G284" t="s">
        <v>758</v>
      </c>
      <c r="H284" t="s">
        <v>761</v>
      </c>
      <c r="I284">
        <v>325</v>
      </c>
      <c r="J284" t="s">
        <v>756</v>
      </c>
      <c r="K284" t="s">
        <v>1221</v>
      </c>
      <c r="L284" t="s">
        <v>1191</v>
      </c>
      <c r="M284" t="s">
        <v>1194</v>
      </c>
      <c r="N284" s="3">
        <v>0</v>
      </c>
      <c r="O284" s="3">
        <v>0</v>
      </c>
      <c r="P284" s="3">
        <v>0</v>
      </c>
      <c r="Q284" s="3">
        <v>0</v>
      </c>
      <c r="R284">
        <v>487</v>
      </c>
      <c r="S284" t="s">
        <v>760</v>
      </c>
      <c r="T284">
        <v>0</v>
      </c>
      <c r="U284" s="1">
        <v>214922707.09999999</v>
      </c>
      <c r="V284">
        <v>0</v>
      </c>
      <c r="W284">
        <v>0</v>
      </c>
      <c r="X284">
        <v>0</v>
      </c>
      <c r="Y284">
        <v>0</v>
      </c>
      <c r="Z284" s="1">
        <v>214922707.09999999</v>
      </c>
      <c r="AA284" s="1">
        <v>152688091.33000001</v>
      </c>
      <c r="AB284">
        <v>0</v>
      </c>
      <c r="AC284">
        <v>0</v>
      </c>
      <c r="AD284">
        <v>0</v>
      </c>
      <c r="AE284" s="1">
        <v>62234615.770000003</v>
      </c>
      <c r="AF284" s="1">
        <v>0</v>
      </c>
      <c r="AG284" s="1">
        <v>0</v>
      </c>
      <c r="AH284" s="1">
        <v>0</v>
      </c>
    </row>
    <row r="285" spans="1:34" x14ac:dyDescent="0.35">
      <c r="A285" s="8">
        <v>33</v>
      </c>
      <c r="B285" t="s">
        <v>745</v>
      </c>
      <c r="C285" s="9">
        <v>3301</v>
      </c>
      <c r="D285" t="s">
        <v>746</v>
      </c>
      <c r="E285" t="str">
        <f t="shared" si="16"/>
        <v xml:space="preserve">3301Promocion y acceso efectivo a procesos culturales y artisticos                                                                                            </v>
      </c>
      <c r="F285">
        <v>3301068</v>
      </c>
      <c r="G285" t="s">
        <v>762</v>
      </c>
      <c r="H285" t="s">
        <v>763</v>
      </c>
      <c r="I285">
        <v>359</v>
      </c>
      <c r="J285" t="s">
        <v>764</v>
      </c>
      <c r="K285" t="s">
        <v>1222</v>
      </c>
      <c r="L285" t="s">
        <v>1191</v>
      </c>
      <c r="M285" t="s">
        <v>1189</v>
      </c>
      <c r="N285" s="3">
        <v>0</v>
      </c>
      <c r="O285" s="3">
        <v>0</v>
      </c>
      <c r="P285" s="3">
        <v>0</v>
      </c>
      <c r="Q285" s="3">
        <v>0</v>
      </c>
      <c r="R285">
        <v>489</v>
      </c>
      <c r="S285" t="s">
        <v>765</v>
      </c>
      <c r="T285">
        <v>0</v>
      </c>
      <c r="U285" s="1">
        <v>10713303.43</v>
      </c>
      <c r="V285">
        <v>0</v>
      </c>
      <c r="W285">
        <v>0</v>
      </c>
      <c r="X285">
        <v>0</v>
      </c>
      <c r="Y285">
        <v>0</v>
      </c>
      <c r="Z285" s="1">
        <v>10713303.43</v>
      </c>
      <c r="AA285">
        <v>0</v>
      </c>
      <c r="AB285">
        <v>0</v>
      </c>
      <c r="AC285">
        <v>0</v>
      </c>
      <c r="AD285">
        <v>0</v>
      </c>
      <c r="AE285" s="1">
        <v>10713303.43</v>
      </c>
      <c r="AF285" s="1">
        <v>0</v>
      </c>
      <c r="AG285" s="1">
        <v>0</v>
      </c>
      <c r="AH285" s="1">
        <v>0</v>
      </c>
    </row>
    <row r="286" spans="1:34" x14ac:dyDescent="0.35">
      <c r="A286" s="8">
        <v>33</v>
      </c>
      <c r="B286" t="s">
        <v>745</v>
      </c>
      <c r="C286" s="9">
        <v>3301</v>
      </c>
      <c r="D286" t="s">
        <v>746</v>
      </c>
      <c r="E286" t="str">
        <f t="shared" si="16"/>
        <v xml:space="preserve">3301Promocion y acceso efectivo a procesos culturales y artisticos                                                                                            </v>
      </c>
      <c r="F286">
        <v>3301068</v>
      </c>
      <c r="G286" t="s">
        <v>762</v>
      </c>
      <c r="H286" t="s">
        <v>766</v>
      </c>
      <c r="I286">
        <v>1</v>
      </c>
      <c r="J286" t="s">
        <v>225</v>
      </c>
      <c r="K286" t="s">
        <v>1221</v>
      </c>
      <c r="L286" t="s">
        <v>1192</v>
      </c>
      <c r="M286" t="s">
        <v>1185</v>
      </c>
      <c r="N286" s="3">
        <v>0.05</v>
      </c>
      <c r="O286" s="3">
        <v>0.05</v>
      </c>
      <c r="P286" s="3">
        <v>0.05</v>
      </c>
      <c r="Q286" s="3">
        <v>0.05</v>
      </c>
      <c r="R286">
        <v>442</v>
      </c>
      <c r="S286" t="s">
        <v>765</v>
      </c>
      <c r="T286" s="1">
        <v>3265941383.8000002</v>
      </c>
      <c r="U286">
        <v>0</v>
      </c>
      <c r="V286">
        <v>0</v>
      </c>
      <c r="W286">
        <v>0</v>
      </c>
      <c r="X286">
        <v>0</v>
      </c>
      <c r="Y286">
        <v>0</v>
      </c>
      <c r="Z286" s="1">
        <v>3265941383.8000002</v>
      </c>
      <c r="AA286">
        <v>0</v>
      </c>
      <c r="AB286">
        <v>0</v>
      </c>
      <c r="AC286">
        <v>0</v>
      </c>
      <c r="AD286">
        <v>0</v>
      </c>
      <c r="AE286" s="1">
        <v>3265941383.8000002</v>
      </c>
      <c r="AF286" s="1">
        <f t="shared" si="17"/>
        <v>3429238452.9900002</v>
      </c>
      <c r="AG286" s="1">
        <f t="shared" si="18"/>
        <v>3600700375.6395006</v>
      </c>
      <c r="AH286" s="1">
        <f t="shared" si="19"/>
        <v>3780735394.4214759</v>
      </c>
    </row>
    <row r="287" spans="1:34" x14ac:dyDescent="0.35">
      <c r="A287" s="8">
        <v>33</v>
      </c>
      <c r="B287" t="s">
        <v>745</v>
      </c>
      <c r="C287" s="9">
        <v>3301</v>
      </c>
      <c r="D287" t="s">
        <v>746</v>
      </c>
      <c r="E287" t="str">
        <f t="shared" si="16"/>
        <v xml:space="preserve">3301Promocion y acceso efectivo a procesos culturales y artisticos                                                                                            </v>
      </c>
      <c r="F287">
        <v>3301068</v>
      </c>
      <c r="G287" t="s">
        <v>762</v>
      </c>
      <c r="H287" t="s">
        <v>767</v>
      </c>
      <c r="I287">
        <v>25</v>
      </c>
      <c r="J287" t="s">
        <v>768</v>
      </c>
      <c r="K287" t="s">
        <v>1222</v>
      </c>
      <c r="L287" t="s">
        <v>1192</v>
      </c>
      <c r="M287" t="s">
        <v>1189</v>
      </c>
      <c r="N287" s="3">
        <v>0</v>
      </c>
      <c r="O287" s="3">
        <v>0</v>
      </c>
      <c r="P287" s="3">
        <v>0</v>
      </c>
      <c r="Q287" s="3">
        <v>0</v>
      </c>
      <c r="R287">
        <v>443</v>
      </c>
      <c r="S287" t="s">
        <v>765</v>
      </c>
      <c r="T287" s="1">
        <v>10000000</v>
      </c>
      <c r="U287">
        <v>0</v>
      </c>
      <c r="V287">
        <v>0</v>
      </c>
      <c r="W287">
        <v>0</v>
      </c>
      <c r="X287">
        <v>0</v>
      </c>
      <c r="Y287">
        <v>0</v>
      </c>
      <c r="Z287" s="1">
        <v>10000000</v>
      </c>
      <c r="AA287">
        <v>0</v>
      </c>
      <c r="AB287">
        <v>0</v>
      </c>
      <c r="AC287">
        <v>0</v>
      </c>
      <c r="AD287">
        <v>0</v>
      </c>
      <c r="AE287" s="1">
        <v>10000000</v>
      </c>
      <c r="AF287" s="1">
        <f t="shared" si="17"/>
        <v>10000000</v>
      </c>
      <c r="AG287" s="1">
        <f t="shared" si="18"/>
        <v>10000000</v>
      </c>
      <c r="AH287" s="1">
        <f t="shared" si="19"/>
        <v>10000000</v>
      </c>
    </row>
    <row r="288" spans="1:34" x14ac:dyDescent="0.35">
      <c r="A288" s="8">
        <v>33</v>
      </c>
      <c r="B288" t="s">
        <v>745</v>
      </c>
      <c r="C288" s="9">
        <v>3301</v>
      </c>
      <c r="D288" t="s">
        <v>746</v>
      </c>
      <c r="E288" t="str">
        <f t="shared" si="16"/>
        <v xml:space="preserve">3301Promocion y acceso efectivo a procesos culturales y artisticos                                                                                            </v>
      </c>
      <c r="F288">
        <v>3301087</v>
      </c>
      <c r="G288" t="s">
        <v>769</v>
      </c>
      <c r="H288" t="s">
        <v>770</v>
      </c>
      <c r="I288">
        <v>22</v>
      </c>
      <c r="J288" t="s">
        <v>771</v>
      </c>
      <c r="K288" t="s">
        <v>1220</v>
      </c>
      <c r="L288" t="s">
        <v>1192</v>
      </c>
      <c r="M288" t="s">
        <v>1195</v>
      </c>
      <c r="N288" s="3">
        <v>0.06</v>
      </c>
      <c r="O288" s="3">
        <v>7.0000000000000007E-2</v>
      </c>
      <c r="P288" s="3">
        <v>7.0000000000000007E-2</v>
      </c>
      <c r="Q288" s="3">
        <v>7.0000000000000007E-2</v>
      </c>
      <c r="R288">
        <v>344</v>
      </c>
      <c r="S288" t="s">
        <v>772</v>
      </c>
      <c r="T288" s="1">
        <v>484163396.85000002</v>
      </c>
      <c r="U288">
        <v>0</v>
      </c>
      <c r="V288">
        <v>0</v>
      </c>
      <c r="W288">
        <v>0</v>
      </c>
      <c r="X288">
        <v>0</v>
      </c>
      <c r="Y288">
        <v>0</v>
      </c>
      <c r="Z288" s="1">
        <v>484163396.85000002</v>
      </c>
      <c r="AA288" s="1">
        <v>329274999</v>
      </c>
      <c r="AB288">
        <v>0</v>
      </c>
      <c r="AC288">
        <v>0</v>
      </c>
      <c r="AD288">
        <v>0</v>
      </c>
      <c r="AE288" s="1">
        <v>154888397.84999999</v>
      </c>
      <c r="AF288" s="1">
        <f t="shared" si="17"/>
        <v>518054834.62950003</v>
      </c>
      <c r="AG288" s="1">
        <f t="shared" si="18"/>
        <v>554318673.05356503</v>
      </c>
      <c r="AH288" s="1">
        <f t="shared" si="19"/>
        <v>593120980.16731465</v>
      </c>
    </row>
    <row r="289" spans="1:34" x14ac:dyDescent="0.35">
      <c r="A289" s="8">
        <v>33</v>
      </c>
      <c r="B289" t="s">
        <v>745</v>
      </c>
      <c r="C289" s="9">
        <v>3301</v>
      </c>
      <c r="D289" t="s">
        <v>746</v>
      </c>
      <c r="E289" t="str">
        <f t="shared" si="16"/>
        <v xml:space="preserve">3301Promocion y acceso efectivo a procesos culturales y artisticos                                                                                            </v>
      </c>
      <c r="F289">
        <v>3301087</v>
      </c>
      <c r="G289" t="s">
        <v>769</v>
      </c>
      <c r="H289" t="s">
        <v>773</v>
      </c>
      <c r="I289">
        <v>324</v>
      </c>
      <c r="J289" t="s">
        <v>774</v>
      </c>
      <c r="K289" t="s">
        <v>1220</v>
      </c>
      <c r="L289" t="s">
        <v>1191</v>
      </c>
      <c r="M289" t="s">
        <v>1195</v>
      </c>
      <c r="N289" s="3">
        <v>0</v>
      </c>
      <c r="O289" s="3">
        <v>0</v>
      </c>
      <c r="P289" s="3">
        <v>0</v>
      </c>
      <c r="Q289" s="3">
        <v>0</v>
      </c>
      <c r="R289">
        <v>488</v>
      </c>
      <c r="S289" t="s">
        <v>772</v>
      </c>
      <c r="T289">
        <v>0</v>
      </c>
      <c r="U289" s="1">
        <v>11416667</v>
      </c>
      <c r="V289">
        <v>0</v>
      </c>
      <c r="W289">
        <v>0</v>
      </c>
      <c r="X289">
        <v>0</v>
      </c>
      <c r="Y289">
        <v>0</v>
      </c>
      <c r="Z289" s="1">
        <v>11416667</v>
      </c>
      <c r="AA289" s="1">
        <v>11416667</v>
      </c>
      <c r="AB289">
        <v>0</v>
      </c>
      <c r="AC289">
        <v>0</v>
      </c>
      <c r="AD289">
        <v>0</v>
      </c>
      <c r="AE289">
        <v>0</v>
      </c>
      <c r="AF289" s="1">
        <v>0</v>
      </c>
      <c r="AG289" s="1">
        <v>0</v>
      </c>
      <c r="AH289" s="1">
        <v>0</v>
      </c>
    </row>
    <row r="290" spans="1:34" x14ac:dyDescent="0.35">
      <c r="A290" s="8">
        <v>33</v>
      </c>
      <c r="B290" t="s">
        <v>745</v>
      </c>
      <c r="C290" s="9">
        <v>3301</v>
      </c>
      <c r="D290" t="s">
        <v>746</v>
      </c>
      <c r="E290" t="str">
        <f t="shared" si="16"/>
        <v xml:space="preserve">3301Promocion y acceso efectivo a procesos culturales y artisticos                                                                                            </v>
      </c>
      <c r="F290">
        <v>3301098</v>
      </c>
      <c r="G290" t="s">
        <v>775</v>
      </c>
      <c r="H290" t="s">
        <v>776</v>
      </c>
      <c r="I290">
        <v>21</v>
      </c>
      <c r="J290" t="s">
        <v>751</v>
      </c>
      <c r="K290" t="s">
        <v>1221</v>
      </c>
      <c r="L290" t="s">
        <v>1192</v>
      </c>
      <c r="M290" t="s">
        <v>1194</v>
      </c>
      <c r="N290" s="3">
        <v>0.05</v>
      </c>
      <c r="O290" s="3">
        <v>0.05</v>
      </c>
      <c r="P290" s="3">
        <v>0.05</v>
      </c>
      <c r="Q290" s="3">
        <v>0.05</v>
      </c>
      <c r="R290">
        <v>345</v>
      </c>
      <c r="S290" t="s">
        <v>777</v>
      </c>
      <c r="T290" s="1">
        <v>25033873.140000001</v>
      </c>
      <c r="U290">
        <v>0</v>
      </c>
      <c r="V290">
        <v>0</v>
      </c>
      <c r="W290">
        <v>0</v>
      </c>
      <c r="X290">
        <v>0</v>
      </c>
      <c r="Y290">
        <v>0</v>
      </c>
      <c r="Z290" s="1">
        <v>25033873.140000001</v>
      </c>
      <c r="AA290">
        <v>0</v>
      </c>
      <c r="AB290">
        <v>0</v>
      </c>
      <c r="AC290">
        <v>0</v>
      </c>
      <c r="AD290">
        <v>0</v>
      </c>
      <c r="AE290" s="1">
        <v>25033873.140000001</v>
      </c>
      <c r="AF290" s="1">
        <f t="shared" si="17"/>
        <v>26285566.797000002</v>
      </c>
      <c r="AG290" s="1">
        <f t="shared" si="18"/>
        <v>27599845.136850003</v>
      </c>
      <c r="AH290" s="1">
        <f t="shared" si="19"/>
        <v>28979837.393692505</v>
      </c>
    </row>
    <row r="291" spans="1:34" x14ac:dyDescent="0.35">
      <c r="A291" s="8">
        <v>33</v>
      </c>
      <c r="B291" t="s">
        <v>745</v>
      </c>
      <c r="C291" s="9">
        <v>3301</v>
      </c>
      <c r="D291" t="s">
        <v>746</v>
      </c>
      <c r="E291" t="str">
        <f t="shared" si="16"/>
        <v xml:space="preserve">3301Promocion y acceso efectivo a procesos culturales y artisticos                                                                                            </v>
      </c>
      <c r="F291">
        <v>3301098</v>
      </c>
      <c r="G291" t="s">
        <v>775</v>
      </c>
      <c r="H291" t="s">
        <v>778</v>
      </c>
      <c r="I291">
        <v>325</v>
      </c>
      <c r="J291" t="s">
        <v>756</v>
      </c>
      <c r="K291" t="s">
        <v>1221</v>
      </c>
      <c r="L291" t="s">
        <v>1191</v>
      </c>
      <c r="M291" t="s">
        <v>1194</v>
      </c>
      <c r="N291" s="3">
        <v>0</v>
      </c>
      <c r="O291" s="3">
        <v>0</v>
      </c>
      <c r="P291" s="3">
        <v>0</v>
      </c>
      <c r="Q291" s="3">
        <v>0</v>
      </c>
      <c r="R291">
        <v>484</v>
      </c>
      <c r="S291" t="s">
        <v>779</v>
      </c>
      <c r="T291">
        <v>0</v>
      </c>
      <c r="U291" s="1">
        <v>61129258.310000002</v>
      </c>
      <c r="V291">
        <v>0</v>
      </c>
      <c r="W291">
        <v>0</v>
      </c>
      <c r="X291">
        <v>0</v>
      </c>
      <c r="Y291">
        <v>0</v>
      </c>
      <c r="Z291" s="1">
        <v>61129258.310000002</v>
      </c>
      <c r="AA291">
        <v>0</v>
      </c>
      <c r="AB291">
        <v>0</v>
      </c>
      <c r="AC291">
        <v>0</v>
      </c>
      <c r="AD291">
        <v>0</v>
      </c>
      <c r="AE291" s="1">
        <v>61129258.310000002</v>
      </c>
      <c r="AF291" s="1">
        <v>0</v>
      </c>
      <c r="AG291" s="1">
        <v>0</v>
      </c>
      <c r="AH291" s="1">
        <v>0</v>
      </c>
    </row>
    <row r="292" spans="1:34" x14ac:dyDescent="0.35">
      <c r="A292" s="8">
        <v>35</v>
      </c>
      <c r="B292" t="s">
        <v>780</v>
      </c>
      <c r="C292" s="9">
        <v>3502</v>
      </c>
      <c r="D292" t="s">
        <v>781</v>
      </c>
      <c r="E292" t="str">
        <f t="shared" si="16"/>
        <v xml:space="preserve">3502Productividad y competitividad de las empresas colombianas                                                                                                </v>
      </c>
      <c r="F292">
        <v>3502004</v>
      </c>
      <c r="G292" t="s">
        <v>782</v>
      </c>
      <c r="H292" t="s">
        <v>785</v>
      </c>
      <c r="I292">
        <v>342</v>
      </c>
      <c r="J292" t="s">
        <v>239</v>
      </c>
      <c r="K292" t="s">
        <v>1221</v>
      </c>
      <c r="L292" t="s">
        <v>1191</v>
      </c>
      <c r="M292" t="s">
        <v>1185</v>
      </c>
      <c r="N292" s="3">
        <v>0</v>
      </c>
      <c r="O292" s="3">
        <v>0</v>
      </c>
      <c r="P292" s="3">
        <v>0</v>
      </c>
      <c r="Q292" s="3">
        <v>0</v>
      </c>
      <c r="R292">
        <v>580</v>
      </c>
      <c r="S292" t="s">
        <v>786</v>
      </c>
      <c r="T292">
        <v>0</v>
      </c>
      <c r="U292" s="1">
        <v>352154424</v>
      </c>
      <c r="V292">
        <v>0</v>
      </c>
      <c r="W292">
        <v>0</v>
      </c>
      <c r="X292">
        <v>0</v>
      </c>
      <c r="Y292">
        <v>0</v>
      </c>
      <c r="Z292" s="1">
        <v>352154424</v>
      </c>
      <c r="AA292" s="1">
        <v>352154424</v>
      </c>
      <c r="AB292" s="1">
        <v>82505406</v>
      </c>
      <c r="AC292" s="1">
        <v>80189184</v>
      </c>
      <c r="AD292" s="1">
        <v>80189184</v>
      </c>
      <c r="AE292">
        <v>0</v>
      </c>
      <c r="AF292" s="1">
        <v>0</v>
      </c>
      <c r="AG292" s="1">
        <v>0</v>
      </c>
      <c r="AH292" s="1">
        <v>0</v>
      </c>
    </row>
    <row r="293" spans="1:34" x14ac:dyDescent="0.35">
      <c r="A293" s="8">
        <v>35</v>
      </c>
      <c r="B293" t="s">
        <v>780</v>
      </c>
      <c r="C293" s="9">
        <v>3502</v>
      </c>
      <c r="D293" t="s">
        <v>781</v>
      </c>
      <c r="E293" t="str">
        <f t="shared" si="16"/>
        <v xml:space="preserve">3502Productividad y competitividad de las empresas colombianas                                                                                                </v>
      </c>
      <c r="F293">
        <v>3502046</v>
      </c>
      <c r="G293" t="s">
        <v>787</v>
      </c>
      <c r="H293" t="s">
        <v>788</v>
      </c>
      <c r="I293">
        <v>1</v>
      </c>
      <c r="J293" t="s">
        <v>225</v>
      </c>
      <c r="K293" t="s">
        <v>1221</v>
      </c>
      <c r="L293" t="s">
        <v>1192</v>
      </c>
      <c r="M293" t="s">
        <v>1185</v>
      </c>
      <c r="N293" s="3">
        <v>0.05</v>
      </c>
      <c r="O293" s="3">
        <v>0.05</v>
      </c>
      <c r="P293" s="3">
        <v>0.05</v>
      </c>
      <c r="Q293" s="3">
        <v>0.05</v>
      </c>
      <c r="R293">
        <v>346</v>
      </c>
      <c r="S293" t="s">
        <v>789</v>
      </c>
      <c r="T293" s="1">
        <v>30000000</v>
      </c>
      <c r="U293">
        <v>0</v>
      </c>
      <c r="V293">
        <v>0</v>
      </c>
      <c r="W293" s="1">
        <v>651678164.50999999</v>
      </c>
      <c r="X293">
        <v>0</v>
      </c>
      <c r="Y293">
        <v>0</v>
      </c>
      <c r="Z293" s="1">
        <v>681678164.50999999</v>
      </c>
      <c r="AA293" s="1">
        <v>30000000</v>
      </c>
      <c r="AB293" s="1">
        <v>30000000</v>
      </c>
      <c r="AC293">
        <v>0</v>
      </c>
      <c r="AD293">
        <v>0</v>
      </c>
      <c r="AE293" s="1">
        <v>651678164.50999999</v>
      </c>
      <c r="AF293" s="1">
        <f t="shared" si="17"/>
        <v>715762072.73549998</v>
      </c>
      <c r="AG293" s="1">
        <f t="shared" si="18"/>
        <v>751550176.37227499</v>
      </c>
      <c r="AH293" s="1">
        <f t="shared" si="19"/>
        <v>789127685.19088876</v>
      </c>
    </row>
    <row r="294" spans="1:34" x14ac:dyDescent="0.35">
      <c r="A294" s="8">
        <v>35</v>
      </c>
      <c r="B294" t="s">
        <v>780</v>
      </c>
      <c r="C294" s="9">
        <v>3502</v>
      </c>
      <c r="D294" t="s">
        <v>781</v>
      </c>
      <c r="E294" t="str">
        <f t="shared" si="16"/>
        <v xml:space="preserve">3502Productividad y competitividad de las empresas colombianas                                                                                                </v>
      </c>
      <c r="F294">
        <v>3502046</v>
      </c>
      <c r="G294" t="s">
        <v>787</v>
      </c>
      <c r="H294" t="s">
        <v>790</v>
      </c>
      <c r="I294">
        <v>342</v>
      </c>
      <c r="J294" t="s">
        <v>239</v>
      </c>
      <c r="K294" t="s">
        <v>1221</v>
      </c>
      <c r="L294" t="s">
        <v>1191</v>
      </c>
      <c r="M294" t="s">
        <v>1185</v>
      </c>
      <c r="N294" s="3">
        <v>0</v>
      </c>
      <c r="O294" s="3">
        <v>0</v>
      </c>
      <c r="P294" s="3">
        <v>0</v>
      </c>
      <c r="Q294" s="3">
        <v>0</v>
      </c>
      <c r="R294">
        <v>599</v>
      </c>
      <c r="S294" t="s">
        <v>789</v>
      </c>
      <c r="T294">
        <v>0</v>
      </c>
      <c r="U294">
        <v>0</v>
      </c>
      <c r="V294">
        <v>0</v>
      </c>
      <c r="W294" s="1">
        <v>40000000</v>
      </c>
      <c r="X294">
        <v>0</v>
      </c>
      <c r="Y294">
        <v>0</v>
      </c>
      <c r="Z294" s="1">
        <v>40000000</v>
      </c>
      <c r="AA294" s="1">
        <v>40000000</v>
      </c>
      <c r="AB294">
        <v>0</v>
      </c>
      <c r="AC294">
        <v>0</v>
      </c>
      <c r="AD294">
        <v>0</v>
      </c>
      <c r="AE294">
        <v>0</v>
      </c>
      <c r="AF294" s="1">
        <v>0</v>
      </c>
      <c r="AG294" s="1">
        <v>0</v>
      </c>
      <c r="AH294" s="1">
        <v>0</v>
      </c>
    </row>
    <row r="295" spans="1:34" x14ac:dyDescent="0.35">
      <c r="A295" s="8">
        <v>35</v>
      </c>
      <c r="B295" t="s">
        <v>780</v>
      </c>
      <c r="C295" s="9">
        <v>3502</v>
      </c>
      <c r="D295" t="s">
        <v>781</v>
      </c>
      <c r="E295" t="str">
        <f t="shared" si="16"/>
        <v xml:space="preserve">3502Productividad y competitividad de las empresas colombianas                                                                                                </v>
      </c>
      <c r="F295">
        <v>3502046</v>
      </c>
      <c r="G295" t="s">
        <v>787</v>
      </c>
      <c r="H295" t="s">
        <v>791</v>
      </c>
      <c r="I295">
        <v>32</v>
      </c>
      <c r="J295" t="s">
        <v>62</v>
      </c>
      <c r="K295" t="s">
        <v>1220</v>
      </c>
      <c r="L295" t="s">
        <v>1192</v>
      </c>
      <c r="M295" t="s">
        <v>1193</v>
      </c>
      <c r="N295" s="3">
        <v>0.06</v>
      </c>
      <c r="O295" s="3">
        <v>7.0000000000000007E-2</v>
      </c>
      <c r="P295" s="3">
        <v>7.0000000000000007E-2</v>
      </c>
      <c r="Q295" s="3">
        <v>7.0000000000000007E-2</v>
      </c>
      <c r="R295">
        <v>347</v>
      </c>
      <c r="S295" t="s">
        <v>789</v>
      </c>
      <c r="T295" s="1">
        <v>25000000</v>
      </c>
      <c r="U295">
        <v>0</v>
      </c>
      <c r="V295">
        <v>0</v>
      </c>
      <c r="W295">
        <v>0</v>
      </c>
      <c r="X295">
        <v>0</v>
      </c>
      <c r="Y295">
        <v>0</v>
      </c>
      <c r="Z295" s="1">
        <v>25000000</v>
      </c>
      <c r="AA295" s="1">
        <v>1500000</v>
      </c>
      <c r="AB295" s="1">
        <v>1500000</v>
      </c>
      <c r="AC295">
        <v>0</v>
      </c>
      <c r="AD295">
        <v>0</v>
      </c>
      <c r="AE295" s="1">
        <v>23500000</v>
      </c>
      <c r="AF295" s="1">
        <f t="shared" si="17"/>
        <v>26750000</v>
      </c>
      <c r="AG295" s="1">
        <f t="shared" si="18"/>
        <v>28622500</v>
      </c>
      <c r="AH295" s="1">
        <f t="shared" si="19"/>
        <v>30626075</v>
      </c>
    </row>
    <row r="296" spans="1:34" x14ac:dyDescent="0.35">
      <c r="A296" s="8">
        <v>35</v>
      </c>
      <c r="B296" t="s">
        <v>780</v>
      </c>
      <c r="C296" s="9">
        <v>3502</v>
      </c>
      <c r="D296" t="s">
        <v>781</v>
      </c>
      <c r="E296" t="str">
        <f t="shared" si="16"/>
        <v xml:space="preserve">3502Productividad y competitividad de las empresas colombianas                                                                                                </v>
      </c>
      <c r="F296">
        <v>3502046</v>
      </c>
      <c r="G296" t="s">
        <v>787</v>
      </c>
      <c r="H296" t="s">
        <v>792</v>
      </c>
      <c r="I296">
        <v>342</v>
      </c>
      <c r="J296" t="s">
        <v>239</v>
      </c>
      <c r="K296" t="s">
        <v>1221</v>
      </c>
      <c r="L296" t="s">
        <v>1191</v>
      </c>
      <c r="M296" t="s">
        <v>1185</v>
      </c>
      <c r="N296" s="3">
        <v>0</v>
      </c>
      <c r="O296" s="3">
        <v>0</v>
      </c>
      <c r="P296" s="3">
        <v>0</v>
      </c>
      <c r="Q296" s="3">
        <v>0</v>
      </c>
      <c r="R296">
        <v>585</v>
      </c>
      <c r="S296" t="s">
        <v>793</v>
      </c>
      <c r="T296">
        <v>0</v>
      </c>
      <c r="U296" s="1">
        <v>40000000</v>
      </c>
      <c r="V296">
        <v>0</v>
      </c>
      <c r="W296">
        <v>0</v>
      </c>
      <c r="X296">
        <v>0</v>
      </c>
      <c r="Y296">
        <v>0</v>
      </c>
      <c r="Z296" s="1">
        <v>40000000</v>
      </c>
      <c r="AA296" s="1">
        <v>40000000</v>
      </c>
      <c r="AB296" s="1">
        <v>40000000</v>
      </c>
      <c r="AC296" s="1">
        <v>40000000</v>
      </c>
      <c r="AD296">
        <v>0</v>
      </c>
      <c r="AE296">
        <v>0</v>
      </c>
      <c r="AF296" s="1">
        <v>0</v>
      </c>
      <c r="AG296" s="1">
        <v>0</v>
      </c>
      <c r="AH296" s="1">
        <v>0</v>
      </c>
    </row>
    <row r="297" spans="1:34" x14ac:dyDescent="0.35">
      <c r="A297" s="8">
        <v>35</v>
      </c>
      <c r="B297" t="s">
        <v>780</v>
      </c>
      <c r="C297" s="9">
        <v>3502</v>
      </c>
      <c r="D297" t="s">
        <v>781</v>
      </c>
      <c r="E297" t="str">
        <f t="shared" si="16"/>
        <v xml:space="preserve">3502Productividad y competitividad de las empresas colombianas                                                                                                </v>
      </c>
      <c r="F297">
        <v>3502114</v>
      </c>
      <c r="G297" t="s">
        <v>794</v>
      </c>
      <c r="H297" t="s">
        <v>801</v>
      </c>
      <c r="I297">
        <v>344</v>
      </c>
      <c r="J297" t="s">
        <v>802</v>
      </c>
      <c r="K297" t="s">
        <v>1220</v>
      </c>
      <c r="L297" t="s">
        <v>1191</v>
      </c>
      <c r="M297" t="s">
        <v>1211</v>
      </c>
      <c r="N297" s="3">
        <v>0</v>
      </c>
      <c r="O297" s="3">
        <v>0</v>
      </c>
      <c r="P297" s="3">
        <v>0</v>
      </c>
      <c r="Q297" s="3">
        <v>0</v>
      </c>
      <c r="R297">
        <v>557</v>
      </c>
      <c r="S297" t="s">
        <v>803</v>
      </c>
      <c r="T297">
        <v>0</v>
      </c>
      <c r="U297" s="1">
        <v>559743.26</v>
      </c>
      <c r="V297">
        <v>0</v>
      </c>
      <c r="W297">
        <v>0</v>
      </c>
      <c r="X297">
        <v>0</v>
      </c>
      <c r="Y297">
        <v>0</v>
      </c>
      <c r="Z297" s="1">
        <v>559743.26</v>
      </c>
      <c r="AA297" s="1">
        <v>559743.26</v>
      </c>
      <c r="AB297">
        <v>0</v>
      </c>
      <c r="AC297">
        <v>0</v>
      </c>
      <c r="AD297">
        <v>0</v>
      </c>
      <c r="AE297">
        <v>0</v>
      </c>
      <c r="AF297" s="1">
        <v>0</v>
      </c>
      <c r="AG297" s="1">
        <v>0</v>
      </c>
      <c r="AH297" s="1">
        <v>0</v>
      </c>
    </row>
    <row r="298" spans="1:34" x14ac:dyDescent="0.35">
      <c r="A298" s="8">
        <v>35</v>
      </c>
      <c r="B298" t="s">
        <v>780</v>
      </c>
      <c r="C298" s="9">
        <v>3502</v>
      </c>
      <c r="D298" t="s">
        <v>781</v>
      </c>
      <c r="E298" t="str">
        <f t="shared" si="16"/>
        <v xml:space="preserve">3502Productividad y competitividad de las empresas colombianas                                                                                                </v>
      </c>
      <c r="F298">
        <v>3502114</v>
      </c>
      <c r="G298" t="s">
        <v>794</v>
      </c>
      <c r="H298" t="s">
        <v>804</v>
      </c>
      <c r="I298">
        <v>503</v>
      </c>
      <c r="J298" t="s">
        <v>805</v>
      </c>
      <c r="K298" t="s">
        <v>1221</v>
      </c>
      <c r="L298" t="s">
        <v>1191</v>
      </c>
      <c r="M298" t="s">
        <v>1185</v>
      </c>
      <c r="N298" s="3">
        <v>0</v>
      </c>
      <c r="O298" s="3">
        <v>0</v>
      </c>
      <c r="P298" s="3">
        <v>0</v>
      </c>
      <c r="Q298" s="3">
        <v>0</v>
      </c>
      <c r="R298">
        <v>558</v>
      </c>
      <c r="S298" t="s">
        <v>803</v>
      </c>
      <c r="T298">
        <v>0</v>
      </c>
      <c r="U298" s="1">
        <v>299440256.74000001</v>
      </c>
      <c r="V298">
        <v>0</v>
      </c>
      <c r="W298">
        <v>0</v>
      </c>
      <c r="X298">
        <v>0</v>
      </c>
      <c r="Y298">
        <v>0</v>
      </c>
      <c r="Z298" s="1">
        <v>299440256.74000001</v>
      </c>
      <c r="AA298" s="1">
        <v>299440256.74000001</v>
      </c>
      <c r="AB298">
        <v>0</v>
      </c>
      <c r="AC298">
        <v>0</v>
      </c>
      <c r="AD298">
        <v>0</v>
      </c>
      <c r="AE298">
        <v>0</v>
      </c>
      <c r="AF298" s="1">
        <v>0</v>
      </c>
      <c r="AG298" s="1">
        <v>0</v>
      </c>
      <c r="AH298" s="1">
        <v>0</v>
      </c>
    </row>
    <row r="299" spans="1:34" x14ac:dyDescent="0.35">
      <c r="A299" s="8">
        <v>36</v>
      </c>
      <c r="B299" t="s">
        <v>806</v>
      </c>
      <c r="C299" s="9">
        <v>3602</v>
      </c>
      <c r="D299" t="s">
        <v>807</v>
      </c>
      <c r="E299" t="str">
        <f t="shared" si="16"/>
        <v xml:space="preserve">3602Generacion y formalizacion del empleo                                                                                                                     </v>
      </c>
      <c r="F299">
        <v>3602013</v>
      </c>
      <c r="G299" t="s">
        <v>808</v>
      </c>
      <c r="H299" t="s">
        <v>809</v>
      </c>
      <c r="I299">
        <v>1</v>
      </c>
      <c r="J299" t="s">
        <v>225</v>
      </c>
      <c r="K299" t="s">
        <v>1221</v>
      </c>
      <c r="L299" t="s">
        <v>1192</v>
      </c>
      <c r="M299" t="s">
        <v>1185</v>
      </c>
      <c r="N299" s="3">
        <v>0.05</v>
      </c>
      <c r="O299" s="3">
        <v>0.05</v>
      </c>
      <c r="P299" s="3">
        <v>0.05</v>
      </c>
      <c r="Q299" s="3">
        <v>0.05</v>
      </c>
      <c r="R299">
        <v>600</v>
      </c>
      <c r="S299" t="s">
        <v>810</v>
      </c>
      <c r="T299">
        <v>0</v>
      </c>
      <c r="U299">
        <v>0</v>
      </c>
      <c r="V299">
        <v>0</v>
      </c>
      <c r="W299" s="1">
        <v>70000000</v>
      </c>
      <c r="X299">
        <v>0</v>
      </c>
      <c r="Y299">
        <v>0</v>
      </c>
      <c r="Z299" s="1">
        <v>70000000</v>
      </c>
      <c r="AA299" s="1">
        <v>40000000</v>
      </c>
      <c r="AB299">
        <v>0</v>
      </c>
      <c r="AC299">
        <v>0</v>
      </c>
      <c r="AD299">
        <v>0</v>
      </c>
      <c r="AE299" s="1">
        <v>30000000</v>
      </c>
      <c r="AF299" s="1">
        <f t="shared" si="17"/>
        <v>73500000</v>
      </c>
      <c r="AG299" s="1">
        <f t="shared" si="18"/>
        <v>77175000</v>
      </c>
      <c r="AH299" s="1">
        <f t="shared" si="19"/>
        <v>81033750</v>
      </c>
    </row>
    <row r="300" spans="1:34" x14ac:dyDescent="0.35">
      <c r="A300" s="8">
        <v>36</v>
      </c>
      <c r="B300" t="s">
        <v>806</v>
      </c>
      <c r="C300" s="9">
        <v>3602</v>
      </c>
      <c r="D300" t="s">
        <v>807</v>
      </c>
      <c r="E300" t="str">
        <f t="shared" si="16"/>
        <v xml:space="preserve">3602Generacion y formalizacion del empleo                                                                                                                     </v>
      </c>
      <c r="F300">
        <v>3602013</v>
      </c>
      <c r="G300" t="s">
        <v>808</v>
      </c>
      <c r="H300" t="s">
        <v>811</v>
      </c>
      <c r="I300">
        <v>32</v>
      </c>
      <c r="J300" t="s">
        <v>62</v>
      </c>
      <c r="K300" t="s">
        <v>1220</v>
      </c>
      <c r="L300" t="s">
        <v>1192</v>
      </c>
      <c r="M300" t="s">
        <v>1193</v>
      </c>
      <c r="N300" s="3">
        <v>0.06</v>
      </c>
      <c r="O300" s="3">
        <v>7.0000000000000007E-2</v>
      </c>
      <c r="P300" s="3">
        <v>7.0000000000000007E-2</v>
      </c>
      <c r="Q300" s="3">
        <v>7.0000000000000007E-2</v>
      </c>
      <c r="R300">
        <v>608</v>
      </c>
      <c r="S300" t="s">
        <v>810</v>
      </c>
      <c r="T300">
        <v>0</v>
      </c>
      <c r="U300">
        <v>0</v>
      </c>
      <c r="V300">
        <v>0</v>
      </c>
      <c r="W300" s="1">
        <v>32000000</v>
      </c>
      <c r="X300">
        <v>0</v>
      </c>
      <c r="Y300">
        <v>0</v>
      </c>
      <c r="Z300" s="1">
        <v>32000000</v>
      </c>
      <c r="AA300">
        <v>0</v>
      </c>
      <c r="AB300">
        <v>0</v>
      </c>
      <c r="AC300">
        <v>0</v>
      </c>
      <c r="AD300">
        <v>0</v>
      </c>
      <c r="AE300" s="1">
        <v>32000000</v>
      </c>
      <c r="AF300" s="1">
        <f t="shared" si="17"/>
        <v>34240000</v>
      </c>
      <c r="AG300" s="1">
        <f t="shared" si="18"/>
        <v>36636800</v>
      </c>
      <c r="AH300" s="1">
        <f t="shared" si="19"/>
        <v>39201376</v>
      </c>
    </row>
    <row r="301" spans="1:34" x14ac:dyDescent="0.35">
      <c r="A301" s="8">
        <v>36</v>
      </c>
      <c r="B301" t="s">
        <v>806</v>
      </c>
      <c r="C301" s="9">
        <v>3602</v>
      </c>
      <c r="D301" t="s">
        <v>807</v>
      </c>
      <c r="E301" t="str">
        <f t="shared" si="16"/>
        <v xml:space="preserve">3602Generacion y formalizacion del empleo                                                                                                                     </v>
      </c>
      <c r="F301">
        <v>3602013</v>
      </c>
      <c r="G301" t="s">
        <v>808</v>
      </c>
      <c r="H301" t="s">
        <v>812</v>
      </c>
      <c r="I301">
        <v>1</v>
      </c>
      <c r="J301" t="s">
        <v>225</v>
      </c>
      <c r="K301" t="s">
        <v>1221</v>
      </c>
      <c r="L301" t="s">
        <v>1192</v>
      </c>
      <c r="M301" t="s">
        <v>1185</v>
      </c>
      <c r="N301" s="3">
        <v>0.05</v>
      </c>
      <c r="O301" s="3">
        <v>0.05</v>
      </c>
      <c r="P301" s="3">
        <v>0.05</v>
      </c>
      <c r="Q301" s="3">
        <v>0.05</v>
      </c>
      <c r="R301">
        <v>348</v>
      </c>
      <c r="S301" t="s">
        <v>813</v>
      </c>
      <c r="T301" s="1">
        <v>10000000</v>
      </c>
      <c r="U301">
        <v>0</v>
      </c>
      <c r="V301">
        <v>0</v>
      </c>
      <c r="W301" s="1">
        <v>45000000</v>
      </c>
      <c r="X301" s="1">
        <v>10000000</v>
      </c>
      <c r="Y301">
        <v>0</v>
      </c>
      <c r="Z301" s="1">
        <v>45000000</v>
      </c>
      <c r="AA301">
        <v>0</v>
      </c>
      <c r="AB301">
        <v>0</v>
      </c>
      <c r="AC301">
        <v>0</v>
      </c>
      <c r="AD301">
        <v>0</v>
      </c>
      <c r="AE301" s="1">
        <v>45000000</v>
      </c>
      <c r="AF301" s="1">
        <f t="shared" si="17"/>
        <v>47250000</v>
      </c>
      <c r="AG301" s="1">
        <f t="shared" si="18"/>
        <v>49612500</v>
      </c>
      <c r="AH301" s="1">
        <f t="shared" si="19"/>
        <v>52093125</v>
      </c>
    </row>
    <row r="302" spans="1:34" x14ac:dyDescent="0.35">
      <c r="A302" s="8">
        <v>36</v>
      </c>
      <c r="B302" t="s">
        <v>806</v>
      </c>
      <c r="C302" s="9">
        <v>3602</v>
      </c>
      <c r="D302" t="s">
        <v>807</v>
      </c>
      <c r="E302" t="str">
        <f t="shared" si="16"/>
        <v xml:space="preserve">3602Generacion y formalizacion del empleo                                                                                                                     </v>
      </c>
      <c r="F302">
        <v>3602027</v>
      </c>
      <c r="G302" t="s">
        <v>814</v>
      </c>
      <c r="H302" t="s">
        <v>815</v>
      </c>
      <c r="I302">
        <v>342</v>
      </c>
      <c r="J302" t="s">
        <v>239</v>
      </c>
      <c r="K302" t="s">
        <v>1221</v>
      </c>
      <c r="L302" t="s">
        <v>1191</v>
      </c>
      <c r="M302" t="s">
        <v>1185</v>
      </c>
      <c r="N302" s="3">
        <v>0</v>
      </c>
      <c r="O302" s="3">
        <v>0</v>
      </c>
      <c r="P302" s="3">
        <v>0</v>
      </c>
      <c r="Q302" s="3">
        <v>0</v>
      </c>
      <c r="R302">
        <v>569</v>
      </c>
      <c r="S302" t="s">
        <v>816</v>
      </c>
      <c r="T302">
        <v>0</v>
      </c>
      <c r="U302" s="1">
        <v>100000000</v>
      </c>
      <c r="V302">
        <v>0</v>
      </c>
      <c r="W302">
        <v>0</v>
      </c>
      <c r="X302">
        <v>0</v>
      </c>
      <c r="Y302">
        <v>0</v>
      </c>
      <c r="Z302" s="1">
        <v>100000000</v>
      </c>
      <c r="AA302">
        <v>0</v>
      </c>
      <c r="AB302">
        <v>0</v>
      </c>
      <c r="AC302">
        <v>0</v>
      </c>
      <c r="AD302">
        <v>0</v>
      </c>
      <c r="AE302" s="1">
        <v>100000000</v>
      </c>
      <c r="AF302" s="1">
        <v>0</v>
      </c>
      <c r="AG302" s="1">
        <v>0</v>
      </c>
      <c r="AH302" s="1">
        <v>0</v>
      </c>
    </row>
    <row r="303" spans="1:34" x14ac:dyDescent="0.35">
      <c r="A303" s="8">
        <v>39</v>
      </c>
      <c r="B303" t="s">
        <v>817</v>
      </c>
      <c r="C303" s="9">
        <v>3904</v>
      </c>
      <c r="D303" t="s">
        <v>818</v>
      </c>
      <c r="E303" t="str">
        <f t="shared" si="16"/>
        <v xml:space="preserve">3904Generacion de una cultura que valora y gestiona el conocimiento y la innovacion                                                                           </v>
      </c>
      <c r="F303">
        <v>3904021</v>
      </c>
      <c r="G303" t="s">
        <v>819</v>
      </c>
      <c r="H303" t="s">
        <v>820</v>
      </c>
      <c r="I303">
        <v>1</v>
      </c>
      <c r="J303" t="s">
        <v>225</v>
      </c>
      <c r="K303" t="s">
        <v>1221</v>
      </c>
      <c r="L303" t="s">
        <v>1192</v>
      </c>
      <c r="M303" t="s">
        <v>1185</v>
      </c>
      <c r="N303" s="3">
        <v>0.05</v>
      </c>
      <c r="O303" s="3">
        <v>0.05</v>
      </c>
      <c r="P303" s="3">
        <v>0.05</v>
      </c>
      <c r="Q303" s="3">
        <v>0.05</v>
      </c>
      <c r="R303">
        <v>444</v>
      </c>
      <c r="S303" t="s">
        <v>821</v>
      </c>
      <c r="T303" s="1">
        <v>10000000</v>
      </c>
      <c r="U303">
        <v>0</v>
      </c>
      <c r="V303">
        <v>0</v>
      </c>
      <c r="W303" s="1">
        <v>45000000</v>
      </c>
      <c r="X303" s="1">
        <v>10000000</v>
      </c>
      <c r="Y303">
        <v>0</v>
      </c>
      <c r="Z303" s="1">
        <v>45000000</v>
      </c>
      <c r="AA303">
        <v>0</v>
      </c>
      <c r="AB303">
        <v>0</v>
      </c>
      <c r="AC303">
        <v>0</v>
      </c>
      <c r="AD303">
        <v>0</v>
      </c>
      <c r="AE303" s="1">
        <v>45000000</v>
      </c>
      <c r="AF303" s="1">
        <f t="shared" si="17"/>
        <v>47250000</v>
      </c>
      <c r="AG303" s="1">
        <f t="shared" si="18"/>
        <v>49612500</v>
      </c>
      <c r="AH303" s="1">
        <f t="shared" si="19"/>
        <v>52093125</v>
      </c>
    </row>
    <row r="304" spans="1:34" x14ac:dyDescent="0.35">
      <c r="A304" s="8">
        <v>40</v>
      </c>
      <c r="B304" t="s">
        <v>822</v>
      </c>
      <c r="C304" s="9">
        <v>4001</v>
      </c>
      <c r="D304" t="s">
        <v>823</v>
      </c>
      <c r="E304" t="str">
        <f t="shared" si="16"/>
        <v xml:space="preserve">4001Acceso a soluciones de vivienda                                                                                                                           </v>
      </c>
      <c r="F304">
        <v>4001002</v>
      </c>
      <c r="G304" t="s">
        <v>824</v>
      </c>
      <c r="H304" t="s">
        <v>825</v>
      </c>
      <c r="I304">
        <v>1</v>
      </c>
      <c r="J304" t="s">
        <v>225</v>
      </c>
      <c r="K304" t="s">
        <v>1221</v>
      </c>
      <c r="L304" t="s">
        <v>1192</v>
      </c>
      <c r="M304" t="s">
        <v>1185</v>
      </c>
      <c r="N304" s="3">
        <v>0.05</v>
      </c>
      <c r="O304" s="3">
        <v>0.05</v>
      </c>
      <c r="P304" s="3">
        <v>0.05</v>
      </c>
      <c r="Q304" s="3">
        <v>0.05</v>
      </c>
      <c r="R304">
        <v>478</v>
      </c>
      <c r="S304" t="s">
        <v>826</v>
      </c>
      <c r="T304">
        <v>0</v>
      </c>
      <c r="U304">
        <v>0</v>
      </c>
      <c r="V304">
        <v>0</v>
      </c>
      <c r="W304" s="1">
        <v>300000000</v>
      </c>
      <c r="X304">
        <v>0</v>
      </c>
      <c r="Y304">
        <v>0</v>
      </c>
      <c r="Z304" s="1">
        <v>300000000</v>
      </c>
      <c r="AA304" s="1">
        <v>300000000</v>
      </c>
      <c r="AB304" s="1">
        <v>300000000</v>
      </c>
      <c r="AC304" s="1">
        <v>300000000</v>
      </c>
      <c r="AD304" s="1">
        <v>300000000</v>
      </c>
      <c r="AE304">
        <v>0</v>
      </c>
      <c r="AF304" s="1">
        <f t="shared" si="17"/>
        <v>315000000</v>
      </c>
      <c r="AG304" s="1">
        <f t="shared" si="18"/>
        <v>330750000</v>
      </c>
      <c r="AH304" s="1">
        <f t="shared" si="19"/>
        <v>347287500</v>
      </c>
    </row>
    <row r="305" spans="1:34" x14ac:dyDescent="0.35">
      <c r="A305" s="8">
        <v>40</v>
      </c>
      <c r="B305" t="s">
        <v>822</v>
      </c>
      <c r="C305" s="9">
        <v>4001</v>
      </c>
      <c r="D305" t="s">
        <v>823</v>
      </c>
      <c r="E305" t="str">
        <f t="shared" si="16"/>
        <v xml:space="preserve">4001Acceso a soluciones de vivienda                                                                                                                           </v>
      </c>
      <c r="F305">
        <v>4001032</v>
      </c>
      <c r="G305" t="s">
        <v>827</v>
      </c>
      <c r="H305" t="s">
        <v>828</v>
      </c>
      <c r="I305">
        <v>342</v>
      </c>
      <c r="J305" t="s">
        <v>239</v>
      </c>
      <c r="K305" t="s">
        <v>1221</v>
      </c>
      <c r="L305" t="s">
        <v>1191</v>
      </c>
      <c r="M305" t="s">
        <v>1185</v>
      </c>
      <c r="N305" s="3">
        <v>0</v>
      </c>
      <c r="O305" s="3">
        <v>0</v>
      </c>
      <c r="P305" s="3">
        <v>0</v>
      </c>
      <c r="Q305" s="3">
        <v>0</v>
      </c>
      <c r="R305">
        <v>565</v>
      </c>
      <c r="S305" t="s">
        <v>829</v>
      </c>
      <c r="T305">
        <v>0</v>
      </c>
      <c r="U305" s="1">
        <v>200000000</v>
      </c>
      <c r="V305">
        <v>0</v>
      </c>
      <c r="W305">
        <v>0</v>
      </c>
      <c r="X305">
        <v>0</v>
      </c>
      <c r="Y305">
        <v>0</v>
      </c>
      <c r="Z305" s="1">
        <v>200000000</v>
      </c>
      <c r="AA305">
        <v>0</v>
      </c>
      <c r="AB305">
        <v>0</v>
      </c>
      <c r="AC305">
        <v>0</v>
      </c>
      <c r="AD305">
        <v>0</v>
      </c>
      <c r="AE305" s="1">
        <v>200000000</v>
      </c>
      <c r="AF305" s="1">
        <v>0</v>
      </c>
      <c r="AG305" s="1">
        <v>0</v>
      </c>
      <c r="AH305" s="1">
        <v>0</v>
      </c>
    </row>
    <row r="306" spans="1:34" x14ac:dyDescent="0.35">
      <c r="A306" s="8">
        <v>40</v>
      </c>
      <c r="B306" t="s">
        <v>822</v>
      </c>
      <c r="C306" s="9">
        <v>4002</v>
      </c>
      <c r="D306" t="s">
        <v>830</v>
      </c>
      <c r="E306" t="str">
        <f t="shared" si="16"/>
        <v xml:space="preserve">4002Ordenamiento territorial y desarrollo urbano                                                                                                              </v>
      </c>
      <c r="F306">
        <v>4002013</v>
      </c>
      <c r="G306" t="s">
        <v>831</v>
      </c>
      <c r="H306" t="s">
        <v>832</v>
      </c>
      <c r="I306">
        <v>1</v>
      </c>
      <c r="J306" t="s">
        <v>225</v>
      </c>
      <c r="K306" t="s">
        <v>1221</v>
      </c>
      <c r="L306" t="s">
        <v>1192</v>
      </c>
      <c r="M306" t="s">
        <v>1185</v>
      </c>
      <c r="N306" s="3">
        <v>0.05</v>
      </c>
      <c r="O306" s="3">
        <v>0.05</v>
      </c>
      <c r="P306" s="3">
        <v>0.05</v>
      </c>
      <c r="Q306" s="3">
        <v>0.05</v>
      </c>
      <c r="R306">
        <v>473</v>
      </c>
      <c r="S306" t="s">
        <v>833</v>
      </c>
      <c r="T306" s="1">
        <v>200417941</v>
      </c>
      <c r="U306">
        <v>0</v>
      </c>
      <c r="V306">
        <v>0</v>
      </c>
      <c r="W306">
        <v>0</v>
      </c>
      <c r="X306">
        <v>0</v>
      </c>
      <c r="Y306">
        <v>0</v>
      </c>
      <c r="Z306" s="1">
        <v>200417941</v>
      </c>
      <c r="AA306" s="1">
        <v>200417941</v>
      </c>
      <c r="AB306">
        <v>0</v>
      </c>
      <c r="AC306">
        <v>0</v>
      </c>
      <c r="AD306">
        <v>0</v>
      </c>
      <c r="AE306">
        <v>0</v>
      </c>
      <c r="AF306" s="1">
        <f t="shared" si="17"/>
        <v>210438838.05000001</v>
      </c>
      <c r="AG306" s="1">
        <f t="shared" si="18"/>
        <v>220960779.95250002</v>
      </c>
      <c r="AH306" s="1">
        <f t="shared" si="19"/>
        <v>232008818.95012504</v>
      </c>
    </row>
    <row r="307" spans="1:34" x14ac:dyDescent="0.35">
      <c r="A307" s="8">
        <v>40</v>
      </c>
      <c r="B307" t="s">
        <v>822</v>
      </c>
      <c r="C307" s="9">
        <v>4002</v>
      </c>
      <c r="D307" t="s">
        <v>830</v>
      </c>
      <c r="E307" t="str">
        <f t="shared" si="16"/>
        <v xml:space="preserve">4002Ordenamiento territorial y desarrollo urbano                                                                                                              </v>
      </c>
      <c r="F307">
        <v>4002019</v>
      </c>
      <c r="G307" t="s">
        <v>834</v>
      </c>
      <c r="H307" t="s">
        <v>835</v>
      </c>
      <c r="I307">
        <v>1</v>
      </c>
      <c r="J307" t="s">
        <v>225</v>
      </c>
      <c r="K307" t="s">
        <v>1221</v>
      </c>
      <c r="L307" t="s">
        <v>1192</v>
      </c>
      <c r="M307" t="s">
        <v>1185</v>
      </c>
      <c r="N307" s="3">
        <v>0.05</v>
      </c>
      <c r="O307" s="3">
        <v>0.05</v>
      </c>
      <c r="P307" s="3">
        <v>0.05</v>
      </c>
      <c r="Q307" s="3">
        <v>0.05</v>
      </c>
      <c r="R307">
        <v>316</v>
      </c>
      <c r="S307" t="s">
        <v>836</v>
      </c>
      <c r="T307" s="1">
        <v>944582059</v>
      </c>
      <c r="U307">
        <v>0</v>
      </c>
      <c r="V307">
        <v>0</v>
      </c>
      <c r="W307">
        <v>0</v>
      </c>
      <c r="X307">
        <v>0</v>
      </c>
      <c r="Y307">
        <v>0</v>
      </c>
      <c r="Z307" s="1">
        <v>944582059</v>
      </c>
      <c r="AA307" s="1">
        <v>374582059</v>
      </c>
      <c r="AB307">
        <v>0</v>
      </c>
      <c r="AC307">
        <v>0</v>
      </c>
      <c r="AD307">
        <v>0</v>
      </c>
      <c r="AE307" s="1">
        <v>570000000</v>
      </c>
      <c r="AF307" s="1">
        <f t="shared" si="17"/>
        <v>991811161.95000005</v>
      </c>
      <c r="AG307" s="1">
        <f t="shared" si="18"/>
        <v>1041401720.0475001</v>
      </c>
      <c r="AH307" s="1">
        <f t="shared" si="19"/>
        <v>1093471806.0498753</v>
      </c>
    </row>
    <row r="308" spans="1:34" x14ac:dyDescent="0.35">
      <c r="A308" s="8">
        <v>40</v>
      </c>
      <c r="B308" t="s">
        <v>822</v>
      </c>
      <c r="C308" s="9">
        <v>4002</v>
      </c>
      <c r="D308" t="s">
        <v>830</v>
      </c>
      <c r="E308" t="str">
        <f t="shared" si="16"/>
        <v xml:space="preserve">4002Ordenamiento territorial y desarrollo urbano                                                                                                              </v>
      </c>
      <c r="F308">
        <v>4002019</v>
      </c>
      <c r="G308" t="s">
        <v>834</v>
      </c>
      <c r="H308" t="s">
        <v>837</v>
      </c>
      <c r="I308">
        <v>27</v>
      </c>
      <c r="J308" t="s">
        <v>679</v>
      </c>
      <c r="K308" t="s">
        <v>1222</v>
      </c>
      <c r="L308" t="s">
        <v>1192</v>
      </c>
      <c r="M308" t="s">
        <v>1189</v>
      </c>
      <c r="N308" s="3">
        <v>0.05</v>
      </c>
      <c r="O308" s="3">
        <v>0.05</v>
      </c>
      <c r="P308" s="3">
        <v>0.05</v>
      </c>
      <c r="Q308" s="3">
        <v>0.05</v>
      </c>
      <c r="R308">
        <v>472</v>
      </c>
      <c r="S308" t="s">
        <v>836</v>
      </c>
      <c r="T308" s="1">
        <v>766729473</v>
      </c>
      <c r="U308">
        <v>0</v>
      </c>
      <c r="V308">
        <v>0</v>
      </c>
      <c r="W308">
        <v>0</v>
      </c>
      <c r="X308">
        <v>0</v>
      </c>
      <c r="Y308">
        <v>0</v>
      </c>
      <c r="Z308" s="1">
        <v>766729473</v>
      </c>
      <c r="AA308" s="1">
        <v>766729473</v>
      </c>
      <c r="AB308">
        <v>0</v>
      </c>
      <c r="AC308">
        <v>0</v>
      </c>
      <c r="AD308">
        <v>0</v>
      </c>
      <c r="AE308">
        <v>0</v>
      </c>
      <c r="AF308" s="1">
        <f t="shared" si="17"/>
        <v>805065946.64999998</v>
      </c>
      <c r="AG308" s="1">
        <f t="shared" si="18"/>
        <v>845319243.98249996</v>
      </c>
      <c r="AH308" s="1">
        <f t="shared" si="19"/>
        <v>887585206.18162501</v>
      </c>
    </row>
    <row r="309" spans="1:34" x14ac:dyDescent="0.35">
      <c r="A309" s="8">
        <v>40</v>
      </c>
      <c r="B309" t="s">
        <v>822</v>
      </c>
      <c r="C309" s="9">
        <v>4002</v>
      </c>
      <c r="D309" t="s">
        <v>830</v>
      </c>
      <c r="E309" t="str">
        <f t="shared" si="16"/>
        <v xml:space="preserve">4002Ordenamiento territorial y desarrollo urbano                                                                                                              </v>
      </c>
      <c r="F309">
        <v>4002020</v>
      </c>
      <c r="G309" t="s">
        <v>838</v>
      </c>
      <c r="H309" t="s">
        <v>839</v>
      </c>
      <c r="I309">
        <v>1</v>
      </c>
      <c r="J309" t="s">
        <v>225</v>
      </c>
      <c r="K309" t="s">
        <v>1221</v>
      </c>
      <c r="L309" t="s">
        <v>1192</v>
      </c>
      <c r="M309" t="s">
        <v>1185</v>
      </c>
      <c r="N309" s="3">
        <v>0.05</v>
      </c>
      <c r="O309" s="3">
        <v>0.05</v>
      </c>
      <c r="P309" s="3">
        <v>0.05</v>
      </c>
      <c r="Q309" s="3">
        <v>0.05</v>
      </c>
      <c r="R309">
        <v>323</v>
      </c>
      <c r="S309" t="s">
        <v>840</v>
      </c>
      <c r="T309" s="1">
        <v>2328212777</v>
      </c>
      <c r="U309">
        <v>0</v>
      </c>
      <c r="V309">
        <v>0</v>
      </c>
      <c r="W309">
        <v>0</v>
      </c>
      <c r="X309">
        <v>0</v>
      </c>
      <c r="Y309">
        <v>0</v>
      </c>
      <c r="Z309" s="1">
        <v>2328212777</v>
      </c>
      <c r="AA309" s="1">
        <v>1728212777</v>
      </c>
      <c r="AB309">
        <v>0</v>
      </c>
      <c r="AC309">
        <v>0</v>
      </c>
      <c r="AD309">
        <v>0</v>
      </c>
      <c r="AE309" s="1">
        <v>600000000</v>
      </c>
      <c r="AF309" s="1">
        <f t="shared" si="17"/>
        <v>2444623415.8499999</v>
      </c>
      <c r="AG309" s="1">
        <f t="shared" si="18"/>
        <v>2566854586.6424999</v>
      </c>
      <c r="AH309" s="1">
        <f t="shared" si="19"/>
        <v>2695197315.9746251</v>
      </c>
    </row>
    <row r="310" spans="1:34" x14ac:dyDescent="0.35">
      <c r="A310" s="8">
        <v>40</v>
      </c>
      <c r="B310" t="s">
        <v>822</v>
      </c>
      <c r="C310" s="9">
        <v>4002</v>
      </c>
      <c r="D310" t="s">
        <v>830</v>
      </c>
      <c r="E310" t="str">
        <f t="shared" si="16"/>
        <v xml:space="preserve">4002Ordenamiento territorial y desarrollo urbano                                                                                                              </v>
      </c>
      <c r="F310">
        <v>4002020</v>
      </c>
      <c r="G310" t="s">
        <v>838</v>
      </c>
      <c r="H310" t="s">
        <v>841</v>
      </c>
      <c r="I310">
        <v>501</v>
      </c>
      <c r="J310" t="s">
        <v>842</v>
      </c>
      <c r="K310" t="s">
        <v>1222</v>
      </c>
      <c r="L310" t="s">
        <v>1191</v>
      </c>
      <c r="M310" t="s">
        <v>1189</v>
      </c>
      <c r="N310" s="3">
        <v>0</v>
      </c>
      <c r="O310" s="3">
        <v>0</v>
      </c>
      <c r="P310" s="3">
        <v>0</v>
      </c>
      <c r="Q310" s="3">
        <v>0</v>
      </c>
      <c r="R310">
        <v>554</v>
      </c>
      <c r="S310" t="s">
        <v>840</v>
      </c>
      <c r="T310">
        <v>0</v>
      </c>
      <c r="U310" s="1">
        <v>3212539.44</v>
      </c>
      <c r="V310">
        <v>0</v>
      </c>
      <c r="W310">
        <v>0</v>
      </c>
      <c r="X310">
        <v>0</v>
      </c>
      <c r="Y310">
        <v>0</v>
      </c>
      <c r="Z310" s="1">
        <v>3212539.44</v>
      </c>
      <c r="AA310">
        <v>0</v>
      </c>
      <c r="AB310">
        <v>0</v>
      </c>
      <c r="AC310">
        <v>0</v>
      </c>
      <c r="AD310">
        <v>0</v>
      </c>
      <c r="AE310" s="1">
        <v>3212539.44</v>
      </c>
      <c r="AF310" s="1">
        <v>0</v>
      </c>
      <c r="AG310" s="1">
        <v>0</v>
      </c>
      <c r="AH310" s="1">
        <v>0</v>
      </c>
    </row>
    <row r="311" spans="1:34" x14ac:dyDescent="0.35">
      <c r="A311" s="8">
        <v>40</v>
      </c>
      <c r="B311" t="s">
        <v>822</v>
      </c>
      <c r="C311" s="9">
        <v>4003</v>
      </c>
      <c r="D311" t="s">
        <v>843</v>
      </c>
      <c r="E311" t="str">
        <f t="shared" si="16"/>
        <v xml:space="preserve">4003Acceso de la poblacion a los servicios de agua potable y saneamiento basico                                                                               </v>
      </c>
      <c r="F311">
        <v>4003017</v>
      </c>
      <c r="G311" t="s">
        <v>844</v>
      </c>
      <c r="H311" t="s">
        <v>845</v>
      </c>
      <c r="I311">
        <v>40</v>
      </c>
      <c r="J311" t="s">
        <v>846</v>
      </c>
      <c r="K311" t="s">
        <v>1220</v>
      </c>
      <c r="L311" t="s">
        <v>1192</v>
      </c>
      <c r="M311" t="s">
        <v>1199</v>
      </c>
      <c r="N311" s="3">
        <v>0.06</v>
      </c>
      <c r="O311" s="3">
        <v>7.0000000000000007E-2</v>
      </c>
      <c r="P311" s="3">
        <v>7.0000000000000007E-2</v>
      </c>
      <c r="Q311" s="3">
        <v>7.0000000000000007E-2</v>
      </c>
      <c r="R311">
        <v>324</v>
      </c>
      <c r="S311" t="s">
        <v>847</v>
      </c>
      <c r="T311" s="1">
        <v>792436463.35000002</v>
      </c>
      <c r="U311">
        <v>0</v>
      </c>
      <c r="V311">
        <v>0</v>
      </c>
      <c r="W311">
        <v>0</v>
      </c>
      <c r="X311">
        <v>0</v>
      </c>
      <c r="Y311">
        <v>0</v>
      </c>
      <c r="Z311" s="1">
        <v>792436463.35000002</v>
      </c>
      <c r="AA311">
        <v>0</v>
      </c>
      <c r="AB311">
        <v>0</v>
      </c>
      <c r="AC311">
        <v>0</v>
      </c>
      <c r="AD311">
        <v>0</v>
      </c>
      <c r="AE311" s="1">
        <v>792436463.35000002</v>
      </c>
      <c r="AF311" s="1">
        <f t="shared" si="17"/>
        <v>847907015.78450012</v>
      </c>
      <c r="AG311" s="1">
        <f t="shared" si="18"/>
        <v>907260506.88941514</v>
      </c>
      <c r="AH311" s="1">
        <f t="shared" si="19"/>
        <v>970768742.3716743</v>
      </c>
    </row>
    <row r="312" spans="1:34" x14ac:dyDescent="0.35">
      <c r="A312" s="8">
        <v>40</v>
      </c>
      <c r="B312" t="s">
        <v>822</v>
      </c>
      <c r="C312" s="9">
        <v>4003</v>
      </c>
      <c r="D312" t="s">
        <v>843</v>
      </c>
      <c r="E312" t="str">
        <f t="shared" si="16"/>
        <v xml:space="preserve">4003Acceso de la poblacion a los servicios de agua potable y saneamiento basico                                                                               </v>
      </c>
      <c r="F312">
        <v>4003017</v>
      </c>
      <c r="G312" t="s">
        <v>844</v>
      </c>
      <c r="H312" t="s">
        <v>848</v>
      </c>
      <c r="I312">
        <v>124</v>
      </c>
      <c r="J312" t="s">
        <v>849</v>
      </c>
      <c r="K312" t="s">
        <v>1222</v>
      </c>
      <c r="L312" t="s">
        <v>1192</v>
      </c>
      <c r="M312" t="s">
        <v>1189</v>
      </c>
      <c r="N312" s="3">
        <v>0.05</v>
      </c>
      <c r="O312" s="3">
        <v>0.05</v>
      </c>
      <c r="P312" s="3">
        <v>0.05</v>
      </c>
      <c r="Q312" s="3">
        <v>0.05</v>
      </c>
      <c r="R312">
        <v>325</v>
      </c>
      <c r="S312" t="s">
        <v>847</v>
      </c>
      <c r="T312" s="1">
        <v>101745000</v>
      </c>
      <c r="U312">
        <v>0</v>
      </c>
      <c r="V312">
        <v>0</v>
      </c>
      <c r="W312">
        <v>0</v>
      </c>
      <c r="X312">
        <v>0</v>
      </c>
      <c r="Y312">
        <v>0</v>
      </c>
      <c r="Z312" s="1">
        <v>101745000</v>
      </c>
      <c r="AA312">
        <v>0</v>
      </c>
      <c r="AB312">
        <v>0</v>
      </c>
      <c r="AC312">
        <v>0</v>
      </c>
      <c r="AD312">
        <v>0</v>
      </c>
      <c r="AE312" s="1">
        <v>101745000</v>
      </c>
      <c r="AF312" s="1">
        <f t="shared" si="17"/>
        <v>106832250</v>
      </c>
      <c r="AG312" s="1">
        <f t="shared" si="18"/>
        <v>112173862.5</v>
      </c>
      <c r="AH312" s="1">
        <f t="shared" si="19"/>
        <v>117782555.625</v>
      </c>
    </row>
    <row r="313" spans="1:34" x14ac:dyDescent="0.35">
      <c r="A313" s="8">
        <v>40</v>
      </c>
      <c r="B313" t="s">
        <v>822</v>
      </c>
      <c r="C313" s="9">
        <v>4003</v>
      </c>
      <c r="D313" t="s">
        <v>843</v>
      </c>
      <c r="E313" t="str">
        <f t="shared" si="16"/>
        <v xml:space="preserve">4003Acceso de la poblacion a los servicios de agua potable y saneamiento basico                                                                               </v>
      </c>
      <c r="F313">
        <v>4003017</v>
      </c>
      <c r="G313" t="s">
        <v>844</v>
      </c>
      <c r="H313" t="s">
        <v>850</v>
      </c>
      <c r="I313">
        <v>363</v>
      </c>
      <c r="J313" t="s">
        <v>851</v>
      </c>
      <c r="K313" t="s">
        <v>1222</v>
      </c>
      <c r="L313" t="s">
        <v>1191</v>
      </c>
      <c r="M313" t="s">
        <v>1189</v>
      </c>
      <c r="N313" s="3">
        <v>0</v>
      </c>
      <c r="O313" s="3">
        <v>0</v>
      </c>
      <c r="P313" s="3">
        <v>0</v>
      </c>
      <c r="Q313" s="3">
        <v>0</v>
      </c>
      <c r="R313">
        <v>542</v>
      </c>
      <c r="S313" t="s">
        <v>847</v>
      </c>
      <c r="T313">
        <v>0</v>
      </c>
      <c r="U313" s="1">
        <v>30556432</v>
      </c>
      <c r="V313">
        <v>0</v>
      </c>
      <c r="W313">
        <v>0</v>
      </c>
      <c r="X313">
        <v>0</v>
      </c>
      <c r="Y313">
        <v>0</v>
      </c>
      <c r="Z313" s="1">
        <v>30556432</v>
      </c>
      <c r="AA313">
        <v>0</v>
      </c>
      <c r="AB313">
        <v>0</v>
      </c>
      <c r="AC313">
        <v>0</v>
      </c>
      <c r="AD313">
        <v>0</v>
      </c>
      <c r="AE313" s="1">
        <v>30556432</v>
      </c>
      <c r="AF313" s="1">
        <v>0</v>
      </c>
      <c r="AG313" s="1">
        <v>0</v>
      </c>
      <c r="AH313" s="1">
        <v>0</v>
      </c>
    </row>
    <row r="314" spans="1:34" x14ac:dyDescent="0.35">
      <c r="A314" s="8">
        <v>40</v>
      </c>
      <c r="B314" t="s">
        <v>822</v>
      </c>
      <c r="C314" s="9">
        <v>4003</v>
      </c>
      <c r="D314" t="s">
        <v>843</v>
      </c>
      <c r="E314" t="str">
        <f t="shared" si="16"/>
        <v xml:space="preserve">4003Acceso de la poblacion a los servicios de agua potable y saneamiento basico                                                                               </v>
      </c>
      <c r="F314">
        <v>4003018</v>
      </c>
      <c r="G314" t="s">
        <v>852</v>
      </c>
      <c r="H314" t="s">
        <v>853</v>
      </c>
      <c r="I314">
        <v>342</v>
      </c>
      <c r="J314" t="s">
        <v>239</v>
      </c>
      <c r="K314" t="s">
        <v>1221</v>
      </c>
      <c r="L314" t="s">
        <v>1191</v>
      </c>
      <c r="M314" t="s">
        <v>1185</v>
      </c>
      <c r="N314" s="3">
        <v>0</v>
      </c>
      <c r="O314" s="3">
        <v>0</v>
      </c>
      <c r="P314" s="3">
        <v>0</v>
      </c>
      <c r="Q314" s="3">
        <v>0</v>
      </c>
      <c r="R314">
        <v>574</v>
      </c>
      <c r="S314" t="s">
        <v>854</v>
      </c>
      <c r="T314">
        <v>0</v>
      </c>
      <c r="U314" s="1">
        <v>126100000</v>
      </c>
      <c r="V314">
        <v>0</v>
      </c>
      <c r="W314">
        <v>0</v>
      </c>
      <c r="X314">
        <v>0</v>
      </c>
      <c r="Y314">
        <v>0</v>
      </c>
      <c r="Z314" s="1">
        <v>126100000</v>
      </c>
      <c r="AA314" s="1">
        <v>126100000</v>
      </c>
      <c r="AB314">
        <v>0</v>
      </c>
      <c r="AC314">
        <v>0</v>
      </c>
      <c r="AD314">
        <v>0</v>
      </c>
      <c r="AE314">
        <v>0</v>
      </c>
      <c r="AF314" s="1">
        <v>0</v>
      </c>
      <c r="AG314" s="1">
        <v>0</v>
      </c>
      <c r="AH314" s="1">
        <v>0</v>
      </c>
    </row>
    <row r="315" spans="1:34" x14ac:dyDescent="0.35">
      <c r="A315" s="8">
        <v>40</v>
      </c>
      <c r="B315" t="s">
        <v>822</v>
      </c>
      <c r="C315" s="9">
        <v>4003</v>
      </c>
      <c r="D315" t="s">
        <v>843</v>
      </c>
      <c r="E315" t="str">
        <f t="shared" si="16"/>
        <v xml:space="preserve">4003Acceso de la poblacion a los servicios de agua potable y saneamiento basico                                                                               </v>
      </c>
      <c r="F315">
        <v>4003018</v>
      </c>
      <c r="G315" t="s">
        <v>852</v>
      </c>
      <c r="H315" t="s">
        <v>855</v>
      </c>
      <c r="I315">
        <v>1</v>
      </c>
      <c r="J315" t="s">
        <v>225</v>
      </c>
      <c r="K315" t="s">
        <v>1221</v>
      </c>
      <c r="L315" t="s">
        <v>1192</v>
      </c>
      <c r="M315" t="s">
        <v>1185</v>
      </c>
      <c r="N315" s="3">
        <v>0.05</v>
      </c>
      <c r="O315" s="3">
        <v>0.05</v>
      </c>
      <c r="P315" s="3">
        <v>0.05</v>
      </c>
      <c r="Q315" s="3">
        <v>0.05</v>
      </c>
      <c r="R315">
        <v>598</v>
      </c>
      <c r="S315" t="s">
        <v>854</v>
      </c>
      <c r="T315">
        <v>0</v>
      </c>
      <c r="U315">
        <v>0</v>
      </c>
      <c r="V315">
        <v>0</v>
      </c>
      <c r="W315" s="1">
        <v>110000</v>
      </c>
      <c r="X315">
        <v>0</v>
      </c>
      <c r="Y315">
        <v>0</v>
      </c>
      <c r="Z315" s="1">
        <v>110000</v>
      </c>
      <c r="AA315" s="1">
        <v>110000</v>
      </c>
      <c r="AB315">
        <v>0</v>
      </c>
      <c r="AC315">
        <v>0</v>
      </c>
      <c r="AD315">
        <v>0</v>
      </c>
      <c r="AE315">
        <v>0</v>
      </c>
      <c r="AF315" s="1">
        <f t="shared" si="17"/>
        <v>115500</v>
      </c>
      <c r="AG315" s="1">
        <f t="shared" si="18"/>
        <v>121275</v>
      </c>
      <c r="AH315" s="1">
        <f t="shared" si="19"/>
        <v>127338.75</v>
      </c>
    </row>
    <row r="316" spans="1:34" x14ac:dyDescent="0.35">
      <c r="A316" s="8">
        <v>40</v>
      </c>
      <c r="B316" t="s">
        <v>822</v>
      </c>
      <c r="C316" s="9">
        <v>4003</v>
      </c>
      <c r="D316" t="s">
        <v>843</v>
      </c>
      <c r="E316" t="str">
        <f t="shared" si="16"/>
        <v xml:space="preserve">4003Acceso de la poblacion a los servicios de agua potable y saneamiento basico                                                                               </v>
      </c>
      <c r="F316">
        <v>4003022</v>
      </c>
      <c r="G316" t="s">
        <v>856</v>
      </c>
      <c r="H316" t="s">
        <v>857</v>
      </c>
      <c r="I316">
        <v>357</v>
      </c>
      <c r="J316" t="s">
        <v>858</v>
      </c>
      <c r="K316" t="s">
        <v>1222</v>
      </c>
      <c r="L316" t="s">
        <v>1191</v>
      </c>
      <c r="M316" t="s">
        <v>1189</v>
      </c>
      <c r="N316" s="3">
        <v>0</v>
      </c>
      <c r="O316" s="3">
        <v>0</v>
      </c>
      <c r="P316" s="3">
        <v>0</v>
      </c>
      <c r="Q316" s="3">
        <v>0</v>
      </c>
      <c r="R316">
        <v>541</v>
      </c>
      <c r="S316" t="s">
        <v>859</v>
      </c>
      <c r="T316">
        <v>0</v>
      </c>
      <c r="U316" s="1">
        <v>697239357.90999997</v>
      </c>
      <c r="V316">
        <v>0</v>
      </c>
      <c r="W316">
        <v>0</v>
      </c>
      <c r="X316">
        <v>0</v>
      </c>
      <c r="Y316">
        <v>0</v>
      </c>
      <c r="Z316" s="1">
        <v>697239357.90999997</v>
      </c>
      <c r="AA316">
        <v>0</v>
      </c>
      <c r="AB316">
        <v>0</v>
      </c>
      <c r="AC316">
        <v>0</v>
      </c>
      <c r="AD316">
        <v>0</v>
      </c>
      <c r="AE316" s="1">
        <v>697239357.90999997</v>
      </c>
      <c r="AF316" s="1">
        <v>0</v>
      </c>
      <c r="AG316" s="1">
        <v>0</v>
      </c>
      <c r="AH316" s="1">
        <v>0</v>
      </c>
    </row>
    <row r="317" spans="1:34" x14ac:dyDescent="0.35">
      <c r="A317" s="8">
        <v>40</v>
      </c>
      <c r="B317" t="s">
        <v>822</v>
      </c>
      <c r="C317" s="9">
        <v>4003</v>
      </c>
      <c r="D317" t="s">
        <v>843</v>
      </c>
      <c r="E317" t="str">
        <f t="shared" si="16"/>
        <v xml:space="preserve">4003Acceso de la poblacion a los servicios de agua potable y saneamiento basico                                                                               </v>
      </c>
      <c r="F317">
        <v>4003047</v>
      </c>
      <c r="G317" t="s">
        <v>860</v>
      </c>
      <c r="H317" t="s">
        <v>871</v>
      </c>
      <c r="I317">
        <v>40</v>
      </c>
      <c r="J317" t="s">
        <v>846</v>
      </c>
      <c r="K317" t="s">
        <v>1220</v>
      </c>
      <c r="L317" t="s">
        <v>1192</v>
      </c>
      <c r="M317" t="s">
        <v>1200</v>
      </c>
      <c r="N317" s="3">
        <v>0.06</v>
      </c>
      <c r="O317" s="3">
        <v>7.0000000000000007E-2</v>
      </c>
      <c r="P317" s="3">
        <v>7.0000000000000007E-2</v>
      </c>
      <c r="Q317" s="3">
        <v>7.0000000000000007E-2</v>
      </c>
      <c r="R317">
        <v>470</v>
      </c>
      <c r="S317" t="s">
        <v>872</v>
      </c>
      <c r="T317" s="1">
        <v>775980128</v>
      </c>
      <c r="U317">
        <v>0</v>
      </c>
      <c r="V317">
        <v>0</v>
      </c>
      <c r="W317">
        <v>0</v>
      </c>
      <c r="X317">
        <v>0</v>
      </c>
      <c r="Y317">
        <v>0</v>
      </c>
      <c r="Z317" s="1">
        <v>775980128</v>
      </c>
      <c r="AA317" s="1">
        <v>775980128</v>
      </c>
      <c r="AB317">
        <v>0</v>
      </c>
      <c r="AC317">
        <v>0</v>
      </c>
      <c r="AD317">
        <v>0</v>
      </c>
      <c r="AE317">
        <v>0</v>
      </c>
      <c r="AF317" s="1">
        <f t="shared" si="17"/>
        <v>830298736.96000004</v>
      </c>
      <c r="AG317" s="1">
        <f t="shared" si="18"/>
        <v>888419648.54720008</v>
      </c>
      <c r="AH317" s="1">
        <f t="shared" si="19"/>
        <v>950609023.94550419</v>
      </c>
    </row>
    <row r="318" spans="1:34" x14ac:dyDescent="0.35">
      <c r="A318" s="8">
        <v>40</v>
      </c>
      <c r="B318" t="s">
        <v>822</v>
      </c>
      <c r="C318" s="9">
        <v>4003</v>
      </c>
      <c r="D318" t="s">
        <v>843</v>
      </c>
      <c r="E318" t="str">
        <f t="shared" si="16"/>
        <v xml:space="preserve">4003Acceso de la poblacion a los servicios de agua potable y saneamiento basico                                                                               </v>
      </c>
      <c r="F318">
        <v>4003047</v>
      </c>
      <c r="G318" t="s">
        <v>860</v>
      </c>
      <c r="H318" t="s">
        <v>873</v>
      </c>
      <c r="I318">
        <v>318</v>
      </c>
      <c r="J318" t="s">
        <v>874</v>
      </c>
      <c r="K318" t="s">
        <v>1220</v>
      </c>
      <c r="L318" t="s">
        <v>1191</v>
      </c>
      <c r="M318" t="s">
        <v>1200</v>
      </c>
      <c r="N318" s="3">
        <v>0</v>
      </c>
      <c r="O318" s="3">
        <v>0</v>
      </c>
      <c r="P318" s="3">
        <v>0</v>
      </c>
      <c r="Q318" s="3">
        <v>0</v>
      </c>
      <c r="R318">
        <v>552</v>
      </c>
      <c r="S318" t="s">
        <v>872</v>
      </c>
      <c r="T318">
        <v>0</v>
      </c>
      <c r="U318" s="1">
        <v>6023672.5800000001</v>
      </c>
      <c r="V318">
        <v>0</v>
      </c>
      <c r="W318">
        <v>0</v>
      </c>
      <c r="X318">
        <v>0</v>
      </c>
      <c r="Y318">
        <v>0</v>
      </c>
      <c r="Z318" s="1">
        <v>6023672.5800000001</v>
      </c>
      <c r="AA318">
        <v>0</v>
      </c>
      <c r="AB318">
        <v>0</v>
      </c>
      <c r="AC318">
        <v>0</v>
      </c>
      <c r="AD318">
        <v>0</v>
      </c>
      <c r="AE318" s="1">
        <v>6023672.5800000001</v>
      </c>
      <c r="AF318" s="1">
        <v>0</v>
      </c>
      <c r="AG318" s="1">
        <v>0</v>
      </c>
      <c r="AH318" s="1">
        <v>0</v>
      </c>
    </row>
    <row r="319" spans="1:34" x14ac:dyDescent="0.35">
      <c r="A319" s="8">
        <v>40</v>
      </c>
      <c r="B319" t="s">
        <v>822</v>
      </c>
      <c r="C319" s="9">
        <v>4003</v>
      </c>
      <c r="D319" t="s">
        <v>843</v>
      </c>
      <c r="E319" t="str">
        <f t="shared" si="16"/>
        <v xml:space="preserve">4003Acceso de la poblacion a los servicios de agua potable y saneamiento basico                                                                               </v>
      </c>
      <c r="F319">
        <v>4003047</v>
      </c>
      <c r="G319" t="s">
        <v>860</v>
      </c>
      <c r="H319" t="s">
        <v>877</v>
      </c>
      <c r="I319">
        <v>40</v>
      </c>
      <c r="J319" t="s">
        <v>846</v>
      </c>
      <c r="K319" t="s">
        <v>1220</v>
      </c>
      <c r="L319" t="s">
        <v>1192</v>
      </c>
      <c r="M319" t="s">
        <v>1200</v>
      </c>
      <c r="N319" s="3">
        <v>0.06</v>
      </c>
      <c r="O319" s="3">
        <v>7.0000000000000007E-2</v>
      </c>
      <c r="P319" s="3">
        <v>7.0000000000000007E-2</v>
      </c>
      <c r="Q319" s="3">
        <v>7.0000000000000007E-2</v>
      </c>
      <c r="R319">
        <v>471</v>
      </c>
      <c r="S319" t="s">
        <v>878</v>
      </c>
      <c r="T319" s="1">
        <v>869069345</v>
      </c>
      <c r="U319">
        <v>0</v>
      </c>
      <c r="V319">
        <v>0</v>
      </c>
      <c r="W319">
        <v>0</v>
      </c>
      <c r="X319">
        <v>0</v>
      </c>
      <c r="Y319">
        <v>0</v>
      </c>
      <c r="Z319" s="1">
        <v>869069345</v>
      </c>
      <c r="AA319" s="1">
        <v>869069345</v>
      </c>
      <c r="AB319">
        <v>0</v>
      </c>
      <c r="AC319">
        <v>0</v>
      </c>
      <c r="AD319">
        <v>0</v>
      </c>
      <c r="AE319">
        <v>0</v>
      </c>
      <c r="AF319" s="1">
        <f t="shared" si="17"/>
        <v>929904199.1500001</v>
      </c>
      <c r="AG319" s="1">
        <f t="shared" si="18"/>
        <v>994997493.09050012</v>
      </c>
      <c r="AH319" s="1">
        <f t="shared" si="19"/>
        <v>1064647317.6068351</v>
      </c>
    </row>
    <row r="320" spans="1:34" x14ac:dyDescent="0.35">
      <c r="A320" s="8">
        <v>40</v>
      </c>
      <c r="B320" t="s">
        <v>822</v>
      </c>
      <c r="C320" s="9">
        <v>4003</v>
      </c>
      <c r="D320" t="s">
        <v>843</v>
      </c>
      <c r="E320" t="str">
        <f t="shared" si="16"/>
        <v xml:space="preserve">4003Acceso de la poblacion a los servicios de agua potable y saneamiento basico                                                                               </v>
      </c>
      <c r="F320">
        <v>4003047</v>
      </c>
      <c r="G320" t="s">
        <v>860</v>
      </c>
      <c r="H320" t="s">
        <v>879</v>
      </c>
      <c r="I320">
        <v>318</v>
      </c>
      <c r="J320" t="s">
        <v>874</v>
      </c>
      <c r="K320" t="s">
        <v>1220</v>
      </c>
      <c r="L320" t="s">
        <v>1191</v>
      </c>
      <c r="M320" t="s">
        <v>1200</v>
      </c>
      <c r="N320" s="3">
        <v>0</v>
      </c>
      <c r="O320" s="3">
        <v>0</v>
      </c>
      <c r="P320" s="3">
        <v>0</v>
      </c>
      <c r="Q320" s="3">
        <v>0</v>
      </c>
      <c r="R320">
        <v>591</v>
      </c>
      <c r="S320" t="s">
        <v>878</v>
      </c>
      <c r="T320">
        <v>0</v>
      </c>
      <c r="U320" s="1">
        <v>6023672.5800000001</v>
      </c>
      <c r="V320">
        <v>0</v>
      </c>
      <c r="W320">
        <v>0</v>
      </c>
      <c r="X320">
        <v>0</v>
      </c>
      <c r="Y320">
        <v>0</v>
      </c>
      <c r="Z320" s="1">
        <v>6023672.5800000001</v>
      </c>
      <c r="AA320">
        <v>0</v>
      </c>
      <c r="AB320">
        <v>0</v>
      </c>
      <c r="AC320">
        <v>0</v>
      </c>
      <c r="AD320">
        <v>0</v>
      </c>
      <c r="AE320" s="1">
        <v>6023672.5800000001</v>
      </c>
      <c r="AF320" s="1">
        <v>0</v>
      </c>
      <c r="AG320" s="1">
        <v>0</v>
      </c>
      <c r="AH320" s="1">
        <v>0</v>
      </c>
    </row>
    <row r="321" spans="1:34" x14ac:dyDescent="0.35">
      <c r="A321" s="8">
        <v>41</v>
      </c>
      <c r="B321" t="s">
        <v>880</v>
      </c>
      <c r="C321" s="9">
        <v>4101</v>
      </c>
      <c r="D321" t="s">
        <v>881</v>
      </c>
      <c r="E321" t="str">
        <f t="shared" si="16"/>
        <v xml:space="preserve">4101Atencion, asistencia  y reparacion integral a las victimas                                                                                                </v>
      </c>
      <c r="F321">
        <v>4101025</v>
      </c>
      <c r="G321" t="s">
        <v>882</v>
      </c>
      <c r="H321" t="s">
        <v>883</v>
      </c>
      <c r="I321">
        <v>1</v>
      </c>
      <c r="J321" t="s">
        <v>225</v>
      </c>
      <c r="K321" t="s">
        <v>1221</v>
      </c>
      <c r="L321" t="s">
        <v>1192</v>
      </c>
      <c r="M321" t="s">
        <v>1185</v>
      </c>
      <c r="N321" s="3">
        <v>0.05</v>
      </c>
      <c r="O321" s="3">
        <v>0.05</v>
      </c>
      <c r="P321" s="3">
        <v>0.05</v>
      </c>
      <c r="Q321" s="3">
        <v>0.05</v>
      </c>
      <c r="R321">
        <v>349</v>
      </c>
      <c r="S321" t="s">
        <v>884</v>
      </c>
      <c r="T321" s="1">
        <v>10000000</v>
      </c>
      <c r="U321">
        <v>0</v>
      </c>
      <c r="V321">
        <v>0</v>
      </c>
      <c r="W321">
        <v>0</v>
      </c>
      <c r="X321">
        <v>0</v>
      </c>
      <c r="Y321">
        <v>0</v>
      </c>
      <c r="Z321" s="1">
        <v>10000000</v>
      </c>
      <c r="AA321">
        <v>0</v>
      </c>
      <c r="AB321">
        <v>0</v>
      </c>
      <c r="AC321">
        <v>0</v>
      </c>
      <c r="AD321">
        <v>0</v>
      </c>
      <c r="AE321" s="1">
        <v>10000000</v>
      </c>
      <c r="AF321" s="1">
        <f t="shared" si="17"/>
        <v>10500000</v>
      </c>
      <c r="AG321" s="1">
        <f t="shared" si="18"/>
        <v>11025000</v>
      </c>
      <c r="AH321" s="1">
        <f t="shared" si="19"/>
        <v>11576250</v>
      </c>
    </row>
    <row r="322" spans="1:34" x14ac:dyDescent="0.35">
      <c r="A322" s="8">
        <v>41</v>
      </c>
      <c r="B322" t="s">
        <v>880</v>
      </c>
      <c r="C322" s="9">
        <v>4101</v>
      </c>
      <c r="D322" t="s">
        <v>881</v>
      </c>
      <c r="E322" t="str">
        <f t="shared" si="16"/>
        <v xml:space="preserve">4101Atencion, asistencia  y reparacion integral a las victimas                                                                                                </v>
      </c>
      <c r="F322">
        <v>4101031</v>
      </c>
      <c r="G322" t="s">
        <v>885</v>
      </c>
      <c r="H322" t="s">
        <v>886</v>
      </c>
      <c r="I322">
        <v>1</v>
      </c>
      <c r="J322" t="s">
        <v>225</v>
      </c>
      <c r="K322" t="s">
        <v>1221</v>
      </c>
      <c r="L322" t="s">
        <v>1192</v>
      </c>
      <c r="M322" t="s">
        <v>1185</v>
      </c>
      <c r="N322" s="3">
        <v>0.05</v>
      </c>
      <c r="O322" s="3">
        <v>0.05</v>
      </c>
      <c r="P322" s="3">
        <v>0.05</v>
      </c>
      <c r="Q322" s="3">
        <v>0.05</v>
      </c>
      <c r="R322">
        <v>350</v>
      </c>
      <c r="S322" t="s">
        <v>887</v>
      </c>
      <c r="T322" s="1">
        <v>5000000</v>
      </c>
      <c r="U322">
        <v>0</v>
      </c>
      <c r="V322">
        <v>0</v>
      </c>
      <c r="W322" s="1">
        <v>5000000</v>
      </c>
      <c r="X322">
        <v>0</v>
      </c>
      <c r="Y322">
        <v>0</v>
      </c>
      <c r="Z322" s="1">
        <v>10000000</v>
      </c>
      <c r="AA322" s="1">
        <v>8000000</v>
      </c>
      <c r="AB322">
        <v>0</v>
      </c>
      <c r="AC322">
        <v>0</v>
      </c>
      <c r="AD322">
        <v>0</v>
      </c>
      <c r="AE322" s="1">
        <v>2000000</v>
      </c>
      <c r="AF322" s="1">
        <f t="shared" si="17"/>
        <v>10500000</v>
      </c>
      <c r="AG322" s="1">
        <f t="shared" si="18"/>
        <v>11025000</v>
      </c>
      <c r="AH322" s="1">
        <f t="shared" si="19"/>
        <v>11576250</v>
      </c>
    </row>
    <row r="323" spans="1:34" x14ac:dyDescent="0.35">
      <c r="A323" s="8">
        <v>41</v>
      </c>
      <c r="B323" t="s">
        <v>880</v>
      </c>
      <c r="C323" s="9">
        <v>4101</v>
      </c>
      <c r="D323" t="s">
        <v>881</v>
      </c>
      <c r="E323" t="str">
        <f t="shared" ref="E323:E386" si="20">+CONCATENATE(C323, ,D323)</f>
        <v xml:space="preserve">4101Atencion, asistencia  y reparacion integral a las victimas                                                                                                </v>
      </c>
      <c r="F323">
        <v>4101038</v>
      </c>
      <c r="G323" t="s">
        <v>888</v>
      </c>
      <c r="H323" t="s">
        <v>889</v>
      </c>
      <c r="I323">
        <v>32</v>
      </c>
      <c r="J323" t="s">
        <v>62</v>
      </c>
      <c r="K323" t="s">
        <v>1220</v>
      </c>
      <c r="L323" t="s">
        <v>1192</v>
      </c>
      <c r="M323" t="s">
        <v>1193</v>
      </c>
      <c r="N323" s="3">
        <v>0.06</v>
      </c>
      <c r="O323" s="3">
        <v>7.0000000000000007E-2</v>
      </c>
      <c r="P323" s="3">
        <v>7.0000000000000007E-2</v>
      </c>
      <c r="Q323" s="3">
        <v>7.0000000000000007E-2</v>
      </c>
      <c r="R323">
        <v>351</v>
      </c>
      <c r="S323" t="s">
        <v>890</v>
      </c>
      <c r="T323" s="1">
        <v>55000000</v>
      </c>
      <c r="U323">
        <v>0</v>
      </c>
      <c r="V323">
        <v>0</v>
      </c>
      <c r="W323">
        <v>0</v>
      </c>
      <c r="X323">
        <v>0</v>
      </c>
      <c r="Y323">
        <v>0</v>
      </c>
      <c r="Z323" s="1">
        <v>55000000</v>
      </c>
      <c r="AA323" s="1">
        <v>44000000</v>
      </c>
      <c r="AB323">
        <v>0</v>
      </c>
      <c r="AC323">
        <v>0</v>
      </c>
      <c r="AD323">
        <v>0</v>
      </c>
      <c r="AE323" s="1">
        <v>11000000</v>
      </c>
      <c r="AF323" s="1">
        <f t="shared" ref="AF323:AF386" si="21">+$Z323*(1+$O323)</f>
        <v>58850000</v>
      </c>
      <c r="AG323" s="1">
        <f t="shared" ref="AG323:AG386" si="22">+$AF323*(1+$P323)</f>
        <v>62969500</v>
      </c>
      <c r="AH323" s="1">
        <f t="shared" ref="AH323:AH386" si="23">+$AG323*(1+$Q323)</f>
        <v>67377365</v>
      </c>
    </row>
    <row r="324" spans="1:34" x14ac:dyDescent="0.35">
      <c r="A324" s="8">
        <v>41</v>
      </c>
      <c r="B324" t="s">
        <v>880</v>
      </c>
      <c r="C324" s="9">
        <v>4101</v>
      </c>
      <c r="D324" t="s">
        <v>881</v>
      </c>
      <c r="E324" t="str">
        <f t="shared" si="20"/>
        <v xml:space="preserve">4101Atencion, asistencia  y reparacion integral a las victimas                                                                                                </v>
      </c>
      <c r="F324">
        <v>4101046</v>
      </c>
      <c r="G324" t="s">
        <v>891</v>
      </c>
      <c r="H324" t="s">
        <v>892</v>
      </c>
      <c r="I324">
        <v>32</v>
      </c>
      <c r="J324" t="s">
        <v>62</v>
      </c>
      <c r="K324" t="s">
        <v>1220</v>
      </c>
      <c r="L324" t="s">
        <v>1192</v>
      </c>
      <c r="M324" t="s">
        <v>1193</v>
      </c>
      <c r="N324" s="3">
        <v>0.06</v>
      </c>
      <c r="O324" s="3">
        <v>7.0000000000000007E-2</v>
      </c>
      <c r="P324" s="3">
        <v>7.0000000000000007E-2</v>
      </c>
      <c r="Q324" s="3">
        <v>7.0000000000000007E-2</v>
      </c>
      <c r="R324">
        <v>352</v>
      </c>
      <c r="S324" t="s">
        <v>893</v>
      </c>
      <c r="T324" s="1">
        <v>5000000</v>
      </c>
      <c r="U324">
        <v>0</v>
      </c>
      <c r="V324">
        <v>0</v>
      </c>
      <c r="W324">
        <v>0</v>
      </c>
      <c r="X324">
        <v>0</v>
      </c>
      <c r="Y324">
        <v>0</v>
      </c>
      <c r="Z324" s="1">
        <v>5000000</v>
      </c>
      <c r="AA324">
        <v>0</v>
      </c>
      <c r="AB324">
        <v>0</v>
      </c>
      <c r="AC324">
        <v>0</v>
      </c>
      <c r="AD324">
        <v>0</v>
      </c>
      <c r="AE324" s="1">
        <v>5000000</v>
      </c>
      <c r="AF324" s="1">
        <f t="shared" si="21"/>
        <v>5350000</v>
      </c>
      <c r="AG324" s="1">
        <f t="shared" si="22"/>
        <v>5724500</v>
      </c>
      <c r="AH324" s="1">
        <f t="shared" si="23"/>
        <v>6125215</v>
      </c>
    </row>
    <row r="325" spans="1:34" x14ac:dyDescent="0.35">
      <c r="A325" s="8">
        <v>41</v>
      </c>
      <c r="B325" t="s">
        <v>880</v>
      </c>
      <c r="C325" s="9">
        <v>4101</v>
      </c>
      <c r="D325" t="s">
        <v>881</v>
      </c>
      <c r="E325" t="str">
        <f t="shared" si="20"/>
        <v xml:space="preserve">4101Atencion, asistencia  y reparacion integral a las victimas                                                                                                </v>
      </c>
      <c r="F325">
        <v>4101073</v>
      </c>
      <c r="G325" t="s">
        <v>894</v>
      </c>
      <c r="H325" t="s">
        <v>895</v>
      </c>
      <c r="I325">
        <v>1</v>
      </c>
      <c r="J325" t="s">
        <v>225</v>
      </c>
      <c r="K325" t="s">
        <v>1221</v>
      </c>
      <c r="L325" t="s">
        <v>1192</v>
      </c>
      <c r="M325" t="s">
        <v>1185</v>
      </c>
      <c r="N325" s="3">
        <v>0.05</v>
      </c>
      <c r="O325" s="3">
        <v>0.05</v>
      </c>
      <c r="P325" s="3">
        <v>0.05</v>
      </c>
      <c r="Q325" s="3">
        <v>0.05</v>
      </c>
      <c r="R325">
        <v>353</v>
      </c>
      <c r="S325" t="s">
        <v>896</v>
      </c>
      <c r="T325" s="1">
        <v>5000000</v>
      </c>
      <c r="U325">
        <v>0</v>
      </c>
      <c r="V325">
        <v>0</v>
      </c>
      <c r="W325">
        <v>0</v>
      </c>
      <c r="X325" s="1">
        <v>5000000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 s="1">
        <f t="shared" si="21"/>
        <v>0</v>
      </c>
      <c r="AG325" s="1">
        <f t="shared" si="22"/>
        <v>0</v>
      </c>
      <c r="AH325" s="1">
        <f t="shared" si="23"/>
        <v>0</v>
      </c>
    </row>
    <row r="326" spans="1:34" x14ac:dyDescent="0.35">
      <c r="A326" s="8">
        <v>41</v>
      </c>
      <c r="B326" t="s">
        <v>880</v>
      </c>
      <c r="C326" s="9">
        <v>4102</v>
      </c>
      <c r="D326" t="s">
        <v>897</v>
      </c>
      <c r="E326" t="str">
        <f t="shared" si="20"/>
        <v xml:space="preserve">4102Desarrollo integral de la primera infancia a la juventud, y fortalecimiento de las capacidades de las familias de niñas, niños y adolescentes             </v>
      </c>
      <c r="F326">
        <v>4102037</v>
      </c>
      <c r="G326" t="s">
        <v>898</v>
      </c>
      <c r="H326" t="s">
        <v>899</v>
      </c>
      <c r="I326">
        <v>32</v>
      </c>
      <c r="J326" t="s">
        <v>62</v>
      </c>
      <c r="K326" t="s">
        <v>1220</v>
      </c>
      <c r="L326" t="s">
        <v>1192</v>
      </c>
      <c r="M326" t="s">
        <v>1193</v>
      </c>
      <c r="N326" s="3">
        <v>0.06</v>
      </c>
      <c r="O326" s="3">
        <v>7.0000000000000007E-2</v>
      </c>
      <c r="P326" s="3">
        <v>7.0000000000000007E-2</v>
      </c>
      <c r="Q326" s="3">
        <v>7.0000000000000007E-2</v>
      </c>
      <c r="R326">
        <v>445</v>
      </c>
      <c r="S326" t="s">
        <v>900</v>
      </c>
      <c r="T326" s="1">
        <v>132250000</v>
      </c>
      <c r="U326">
        <v>0</v>
      </c>
      <c r="V326">
        <v>0</v>
      </c>
      <c r="W326">
        <v>0</v>
      </c>
      <c r="X326">
        <v>0</v>
      </c>
      <c r="Y326">
        <v>0</v>
      </c>
      <c r="Z326" s="1">
        <v>132250000</v>
      </c>
      <c r="AA326" s="1">
        <v>132250000</v>
      </c>
      <c r="AB326">
        <v>0</v>
      </c>
      <c r="AC326">
        <v>0</v>
      </c>
      <c r="AD326">
        <v>0</v>
      </c>
      <c r="AE326">
        <v>0</v>
      </c>
      <c r="AF326" s="1">
        <f t="shared" si="21"/>
        <v>141507500</v>
      </c>
      <c r="AG326" s="1">
        <f t="shared" si="22"/>
        <v>151413025</v>
      </c>
      <c r="AH326" s="1">
        <f t="shared" si="23"/>
        <v>162011936.75</v>
      </c>
    </row>
    <row r="327" spans="1:34" x14ac:dyDescent="0.35">
      <c r="A327" s="8">
        <v>41</v>
      </c>
      <c r="B327" t="s">
        <v>880</v>
      </c>
      <c r="C327" s="9">
        <v>4102</v>
      </c>
      <c r="D327" t="s">
        <v>897</v>
      </c>
      <c r="E327" t="str">
        <f t="shared" si="20"/>
        <v xml:space="preserve">4102Desarrollo integral de la primera infancia a la juventud, y fortalecimiento de las capacidades de las familias de niñas, niños y adolescentes             </v>
      </c>
      <c r="F327">
        <v>4102038</v>
      </c>
      <c r="G327" t="s">
        <v>901</v>
      </c>
      <c r="H327" t="s">
        <v>902</v>
      </c>
      <c r="I327">
        <v>32</v>
      </c>
      <c r="J327" t="s">
        <v>62</v>
      </c>
      <c r="K327" t="s">
        <v>1220</v>
      </c>
      <c r="L327" t="s">
        <v>1192</v>
      </c>
      <c r="M327" t="s">
        <v>1193</v>
      </c>
      <c r="N327" s="3">
        <v>0.06</v>
      </c>
      <c r="O327" s="3">
        <v>7.0000000000000007E-2</v>
      </c>
      <c r="P327" s="3">
        <v>7.0000000000000007E-2</v>
      </c>
      <c r="Q327" s="3">
        <v>7.0000000000000007E-2</v>
      </c>
      <c r="R327">
        <v>601</v>
      </c>
      <c r="S327" t="s">
        <v>903</v>
      </c>
      <c r="T327">
        <v>0</v>
      </c>
      <c r="U327">
        <v>0</v>
      </c>
      <c r="V327">
        <v>0</v>
      </c>
      <c r="W327" s="1">
        <v>90000000</v>
      </c>
      <c r="X327">
        <v>0</v>
      </c>
      <c r="Y327">
        <v>0</v>
      </c>
      <c r="Z327" s="1">
        <v>90000000</v>
      </c>
      <c r="AA327" s="1">
        <v>90000000</v>
      </c>
      <c r="AB327">
        <v>0</v>
      </c>
      <c r="AC327">
        <v>0</v>
      </c>
      <c r="AD327">
        <v>0</v>
      </c>
      <c r="AE327">
        <v>0</v>
      </c>
      <c r="AF327" s="1">
        <f t="shared" si="21"/>
        <v>96300000</v>
      </c>
      <c r="AG327" s="1">
        <f t="shared" si="22"/>
        <v>103041000</v>
      </c>
      <c r="AH327" s="1">
        <f t="shared" si="23"/>
        <v>110253870</v>
      </c>
    </row>
    <row r="328" spans="1:34" x14ac:dyDescent="0.35">
      <c r="A328" s="8">
        <v>41</v>
      </c>
      <c r="B328" t="s">
        <v>880</v>
      </c>
      <c r="C328" s="9">
        <v>4102</v>
      </c>
      <c r="D328" t="s">
        <v>897</v>
      </c>
      <c r="E328" t="str">
        <f t="shared" si="20"/>
        <v xml:space="preserve">4102Desarrollo integral de la primera infancia a la juventud, y fortalecimiento de las capacidades de las familias de niñas, niños y adolescentes             </v>
      </c>
      <c r="F328">
        <v>4102046</v>
      </c>
      <c r="G328" t="s">
        <v>904</v>
      </c>
      <c r="H328" t="s">
        <v>905</v>
      </c>
      <c r="I328">
        <v>32</v>
      </c>
      <c r="J328" t="s">
        <v>62</v>
      </c>
      <c r="K328" t="s">
        <v>1220</v>
      </c>
      <c r="L328" t="s">
        <v>1192</v>
      </c>
      <c r="M328" t="s">
        <v>1193</v>
      </c>
      <c r="N328" s="3">
        <v>0.06</v>
      </c>
      <c r="O328" s="3">
        <v>7.0000000000000007E-2</v>
      </c>
      <c r="P328" s="3">
        <v>7.0000000000000007E-2</v>
      </c>
      <c r="Q328" s="3">
        <v>7.0000000000000007E-2</v>
      </c>
      <c r="R328">
        <v>590</v>
      </c>
      <c r="S328" t="s">
        <v>906</v>
      </c>
      <c r="T328">
        <v>0</v>
      </c>
      <c r="U328">
        <v>0</v>
      </c>
      <c r="V328">
        <v>0</v>
      </c>
      <c r="W328" s="1">
        <v>50000000</v>
      </c>
      <c r="X328">
        <v>0</v>
      </c>
      <c r="Y328">
        <v>0</v>
      </c>
      <c r="Z328" s="1">
        <v>50000000</v>
      </c>
      <c r="AA328" s="1">
        <v>50000000</v>
      </c>
      <c r="AB328" s="1">
        <v>50000000</v>
      </c>
      <c r="AC328" s="1">
        <v>25000000</v>
      </c>
      <c r="AD328" s="1">
        <v>25000000</v>
      </c>
      <c r="AE328">
        <v>0</v>
      </c>
      <c r="AF328" s="1">
        <f t="shared" si="21"/>
        <v>53500000</v>
      </c>
      <c r="AG328" s="1">
        <f t="shared" si="22"/>
        <v>57245000</v>
      </c>
      <c r="AH328" s="1">
        <f t="shared" si="23"/>
        <v>61252150</v>
      </c>
    </row>
    <row r="329" spans="1:34" x14ac:dyDescent="0.35">
      <c r="A329" s="8">
        <v>41</v>
      </c>
      <c r="B329" t="s">
        <v>880</v>
      </c>
      <c r="C329" s="9">
        <v>4102</v>
      </c>
      <c r="D329" t="s">
        <v>897</v>
      </c>
      <c r="E329" t="str">
        <f t="shared" si="20"/>
        <v xml:space="preserve">4102Desarrollo integral de la primera infancia a la juventud, y fortalecimiento de las capacidades de las familias de niñas, niños y adolescentes             </v>
      </c>
      <c r="F329">
        <v>4102047</v>
      </c>
      <c r="G329" t="s">
        <v>907</v>
      </c>
      <c r="H329" t="s">
        <v>908</v>
      </c>
      <c r="I329">
        <v>336</v>
      </c>
      <c r="J329" t="s">
        <v>909</v>
      </c>
      <c r="K329" t="s">
        <v>1220</v>
      </c>
      <c r="L329" t="s">
        <v>1191</v>
      </c>
      <c r="M329" t="s">
        <v>1189</v>
      </c>
      <c r="N329" s="3">
        <v>0</v>
      </c>
      <c r="O329" s="3">
        <v>0</v>
      </c>
      <c r="P329" s="3">
        <v>0</v>
      </c>
      <c r="Q329" s="3">
        <v>0</v>
      </c>
      <c r="R329">
        <v>536</v>
      </c>
      <c r="S329" t="s">
        <v>910</v>
      </c>
      <c r="T329">
        <v>0</v>
      </c>
      <c r="U329" s="1">
        <v>3286.3</v>
      </c>
      <c r="V329">
        <v>0</v>
      </c>
      <c r="W329">
        <v>0</v>
      </c>
      <c r="X329">
        <v>0</v>
      </c>
      <c r="Y329">
        <v>0</v>
      </c>
      <c r="Z329" s="1">
        <v>3286.3</v>
      </c>
      <c r="AA329">
        <v>0</v>
      </c>
      <c r="AB329">
        <v>0</v>
      </c>
      <c r="AC329">
        <v>0</v>
      </c>
      <c r="AD329">
        <v>0</v>
      </c>
      <c r="AE329" s="1">
        <v>3286.3</v>
      </c>
      <c r="AF329" s="1">
        <v>0</v>
      </c>
      <c r="AG329" s="1">
        <v>0</v>
      </c>
      <c r="AH329" s="1">
        <v>0</v>
      </c>
    </row>
    <row r="330" spans="1:34" x14ac:dyDescent="0.35">
      <c r="A330" s="8">
        <v>41</v>
      </c>
      <c r="B330" t="s">
        <v>880</v>
      </c>
      <c r="C330" s="9">
        <v>4102</v>
      </c>
      <c r="D330" t="s">
        <v>897</v>
      </c>
      <c r="E330" t="str">
        <f t="shared" si="20"/>
        <v xml:space="preserve">4102Desarrollo integral de la primera infancia a la juventud, y fortalecimiento de las capacidades de las familias de niñas, niños y adolescentes             </v>
      </c>
      <c r="F330">
        <v>4102047</v>
      </c>
      <c r="G330" t="s">
        <v>907</v>
      </c>
      <c r="H330" t="s">
        <v>911</v>
      </c>
      <c r="I330">
        <v>1</v>
      </c>
      <c r="J330" t="s">
        <v>225</v>
      </c>
      <c r="K330" t="s">
        <v>1221</v>
      </c>
      <c r="L330" t="s">
        <v>1192</v>
      </c>
      <c r="M330" t="s">
        <v>1185</v>
      </c>
      <c r="N330" s="3">
        <v>0.05</v>
      </c>
      <c r="O330" s="3">
        <v>0.05</v>
      </c>
      <c r="P330" s="3">
        <v>0.05</v>
      </c>
      <c r="Q330" s="3">
        <v>0.05</v>
      </c>
      <c r="R330">
        <v>446</v>
      </c>
      <c r="S330" t="s">
        <v>912</v>
      </c>
      <c r="T330" s="1">
        <v>20000000</v>
      </c>
      <c r="U330">
        <v>0</v>
      </c>
      <c r="V330">
        <v>0</v>
      </c>
      <c r="W330">
        <v>0</v>
      </c>
      <c r="X330">
        <v>0</v>
      </c>
      <c r="Y330">
        <v>0</v>
      </c>
      <c r="Z330" s="1">
        <v>20000000</v>
      </c>
      <c r="AA330" s="1">
        <v>20000000</v>
      </c>
      <c r="AB330">
        <v>0</v>
      </c>
      <c r="AC330">
        <v>0</v>
      </c>
      <c r="AD330">
        <v>0</v>
      </c>
      <c r="AE330">
        <v>0</v>
      </c>
      <c r="AF330" s="1">
        <f t="shared" si="21"/>
        <v>21000000</v>
      </c>
      <c r="AG330" s="1">
        <f t="shared" si="22"/>
        <v>22050000</v>
      </c>
      <c r="AH330" s="1">
        <f t="shared" si="23"/>
        <v>23152500</v>
      </c>
    </row>
    <row r="331" spans="1:34" x14ac:dyDescent="0.35">
      <c r="A331" s="8">
        <v>41</v>
      </c>
      <c r="B331" t="s">
        <v>880</v>
      </c>
      <c r="C331" s="9">
        <v>4102</v>
      </c>
      <c r="D331" t="s">
        <v>897</v>
      </c>
      <c r="E331" t="str">
        <f t="shared" si="20"/>
        <v xml:space="preserve">4102Desarrollo integral de la primera infancia a la juventud, y fortalecimiento de las capacidades de las familias de niñas, niños y adolescentes             </v>
      </c>
      <c r="F331">
        <v>4102047</v>
      </c>
      <c r="G331" t="s">
        <v>907</v>
      </c>
      <c r="H331" t="s">
        <v>913</v>
      </c>
      <c r="I331">
        <v>1</v>
      </c>
      <c r="J331" t="s">
        <v>225</v>
      </c>
      <c r="K331" t="s">
        <v>1221</v>
      </c>
      <c r="L331" t="s">
        <v>1192</v>
      </c>
      <c r="M331" t="s">
        <v>1185</v>
      </c>
      <c r="N331" s="3">
        <v>0.05</v>
      </c>
      <c r="O331" s="3">
        <v>0.05</v>
      </c>
      <c r="P331" s="3">
        <v>0.05</v>
      </c>
      <c r="Q331" s="3">
        <v>0.05</v>
      </c>
      <c r="R331">
        <v>447</v>
      </c>
      <c r="S331" t="s">
        <v>914</v>
      </c>
      <c r="T331" s="1">
        <v>20000000</v>
      </c>
      <c r="U331">
        <v>0</v>
      </c>
      <c r="V331">
        <v>0</v>
      </c>
      <c r="W331">
        <v>0</v>
      </c>
      <c r="X331">
        <v>0</v>
      </c>
      <c r="Y331">
        <v>0</v>
      </c>
      <c r="Z331" s="1">
        <v>20000000</v>
      </c>
      <c r="AA331">
        <v>0</v>
      </c>
      <c r="AB331">
        <v>0</v>
      </c>
      <c r="AC331">
        <v>0</v>
      </c>
      <c r="AD331">
        <v>0</v>
      </c>
      <c r="AE331" s="1">
        <v>20000000</v>
      </c>
      <c r="AF331" s="1">
        <f t="shared" si="21"/>
        <v>21000000</v>
      </c>
      <c r="AG331" s="1">
        <f t="shared" si="22"/>
        <v>22050000</v>
      </c>
      <c r="AH331" s="1">
        <f t="shared" si="23"/>
        <v>23152500</v>
      </c>
    </row>
    <row r="332" spans="1:34" x14ac:dyDescent="0.35">
      <c r="A332" s="8">
        <v>41</v>
      </c>
      <c r="B332" t="s">
        <v>880</v>
      </c>
      <c r="C332" s="9">
        <v>4102</v>
      </c>
      <c r="D332" t="s">
        <v>897</v>
      </c>
      <c r="E332" t="str">
        <f t="shared" si="20"/>
        <v xml:space="preserve">4102Desarrollo integral de la primera infancia a la juventud, y fortalecimiento de las capacidades de las familias de niñas, niños y adolescentes             </v>
      </c>
      <c r="F332">
        <v>4102047</v>
      </c>
      <c r="G332" t="s">
        <v>907</v>
      </c>
      <c r="H332" t="s">
        <v>915</v>
      </c>
      <c r="I332">
        <v>32</v>
      </c>
      <c r="J332" t="s">
        <v>62</v>
      </c>
      <c r="K332" t="s">
        <v>1220</v>
      </c>
      <c r="L332" t="s">
        <v>1192</v>
      </c>
      <c r="M332" t="s">
        <v>1193</v>
      </c>
      <c r="N332" s="3">
        <v>0.06</v>
      </c>
      <c r="O332" s="3">
        <v>7.0000000000000007E-2</v>
      </c>
      <c r="P332" s="3">
        <v>7.0000000000000007E-2</v>
      </c>
      <c r="Q332" s="3">
        <v>7.0000000000000007E-2</v>
      </c>
      <c r="R332">
        <v>448</v>
      </c>
      <c r="S332" t="s">
        <v>912</v>
      </c>
      <c r="T332" s="1">
        <v>35000000</v>
      </c>
      <c r="U332">
        <v>0</v>
      </c>
      <c r="V332">
        <v>0</v>
      </c>
      <c r="W332">
        <v>0</v>
      </c>
      <c r="X332">
        <v>0</v>
      </c>
      <c r="Y332">
        <v>0</v>
      </c>
      <c r="Z332" s="1">
        <v>35000000</v>
      </c>
      <c r="AA332" s="1">
        <v>35000000</v>
      </c>
      <c r="AB332">
        <v>0</v>
      </c>
      <c r="AC332">
        <v>0</v>
      </c>
      <c r="AD332">
        <v>0</v>
      </c>
      <c r="AE332">
        <v>0</v>
      </c>
      <c r="AF332" s="1">
        <f t="shared" si="21"/>
        <v>37450000</v>
      </c>
      <c r="AG332" s="1">
        <f t="shared" si="22"/>
        <v>40071500</v>
      </c>
      <c r="AH332" s="1">
        <f t="shared" si="23"/>
        <v>42876505</v>
      </c>
    </row>
    <row r="333" spans="1:34" x14ac:dyDescent="0.35">
      <c r="A333" s="8">
        <v>41</v>
      </c>
      <c r="B333" t="s">
        <v>880</v>
      </c>
      <c r="C333" s="9">
        <v>4102</v>
      </c>
      <c r="D333" t="s">
        <v>897</v>
      </c>
      <c r="E333" t="str">
        <f t="shared" si="20"/>
        <v xml:space="preserve">4102Desarrollo integral de la primera infancia a la juventud, y fortalecimiento de las capacidades de las familias de niñas, niños y adolescentes             </v>
      </c>
      <c r="F333">
        <v>4102047</v>
      </c>
      <c r="G333" t="s">
        <v>907</v>
      </c>
      <c r="H333" t="s">
        <v>916</v>
      </c>
      <c r="I333">
        <v>32</v>
      </c>
      <c r="J333" t="s">
        <v>62</v>
      </c>
      <c r="K333" t="s">
        <v>1220</v>
      </c>
      <c r="L333" t="s">
        <v>1192</v>
      </c>
      <c r="M333" t="s">
        <v>1193</v>
      </c>
      <c r="N333" s="3">
        <v>0.06</v>
      </c>
      <c r="O333" s="3">
        <v>7.0000000000000007E-2</v>
      </c>
      <c r="P333" s="3">
        <v>7.0000000000000007E-2</v>
      </c>
      <c r="Q333" s="3">
        <v>7.0000000000000007E-2</v>
      </c>
      <c r="R333">
        <v>449</v>
      </c>
      <c r="S333" t="s">
        <v>914</v>
      </c>
      <c r="T333" s="1">
        <v>20000000</v>
      </c>
      <c r="U333">
        <v>0</v>
      </c>
      <c r="V333">
        <v>0</v>
      </c>
      <c r="W333">
        <v>0</v>
      </c>
      <c r="X333">
        <v>0</v>
      </c>
      <c r="Y333">
        <v>0</v>
      </c>
      <c r="Z333" s="1">
        <v>20000000</v>
      </c>
      <c r="AA333">
        <v>0</v>
      </c>
      <c r="AB333">
        <v>0</v>
      </c>
      <c r="AC333">
        <v>0</v>
      </c>
      <c r="AD333">
        <v>0</v>
      </c>
      <c r="AE333" s="1">
        <v>20000000</v>
      </c>
      <c r="AF333" s="1">
        <f t="shared" si="21"/>
        <v>21400000</v>
      </c>
      <c r="AG333" s="1">
        <f t="shared" si="22"/>
        <v>22898000</v>
      </c>
      <c r="AH333" s="1">
        <f t="shared" si="23"/>
        <v>24500860</v>
      </c>
    </row>
    <row r="334" spans="1:34" x14ac:dyDescent="0.35">
      <c r="A334" s="8">
        <v>41</v>
      </c>
      <c r="B334" t="s">
        <v>880</v>
      </c>
      <c r="C334" s="9">
        <v>4103</v>
      </c>
      <c r="D334" t="s">
        <v>917</v>
      </c>
      <c r="E334" t="str">
        <f t="shared" si="20"/>
        <v xml:space="preserve">4103Inclusion social y productiva para la poblacion en situacion de vulnerabilidad                                                                            </v>
      </c>
      <c r="F334">
        <v>4103017</v>
      </c>
      <c r="G334" t="s">
        <v>918</v>
      </c>
      <c r="H334" t="s">
        <v>919</v>
      </c>
      <c r="I334">
        <v>342</v>
      </c>
      <c r="J334" t="s">
        <v>239</v>
      </c>
      <c r="K334" t="s">
        <v>1221</v>
      </c>
      <c r="L334" t="s">
        <v>1191</v>
      </c>
      <c r="M334" t="s">
        <v>1185</v>
      </c>
      <c r="N334" s="3">
        <v>0</v>
      </c>
      <c r="O334" s="3">
        <v>0</v>
      </c>
      <c r="P334" s="3">
        <v>0</v>
      </c>
      <c r="Q334" s="3">
        <v>0</v>
      </c>
      <c r="R334">
        <v>566</v>
      </c>
      <c r="S334" t="s">
        <v>920</v>
      </c>
      <c r="T334">
        <v>0</v>
      </c>
      <c r="U334" s="1">
        <v>200000000</v>
      </c>
      <c r="V334">
        <v>0</v>
      </c>
      <c r="W334">
        <v>0</v>
      </c>
      <c r="X334">
        <v>0</v>
      </c>
      <c r="Y334">
        <v>0</v>
      </c>
      <c r="Z334" s="1">
        <v>200000000</v>
      </c>
      <c r="AA334" s="1">
        <v>200000000</v>
      </c>
      <c r="AB334">
        <v>0</v>
      </c>
      <c r="AC334">
        <v>0</v>
      </c>
      <c r="AD334">
        <v>0</v>
      </c>
      <c r="AE334">
        <v>0</v>
      </c>
      <c r="AF334" s="1">
        <v>0</v>
      </c>
      <c r="AG334" s="1">
        <v>0</v>
      </c>
      <c r="AH334" s="1">
        <v>0</v>
      </c>
    </row>
    <row r="335" spans="1:34" x14ac:dyDescent="0.35">
      <c r="A335" s="8">
        <v>41</v>
      </c>
      <c r="B335" t="s">
        <v>880</v>
      </c>
      <c r="C335" s="9">
        <v>4103</v>
      </c>
      <c r="D335" t="s">
        <v>917</v>
      </c>
      <c r="E335" t="str">
        <f t="shared" si="20"/>
        <v xml:space="preserve">4103Inclusion social y productiva para la poblacion en situacion de vulnerabilidad                                                                            </v>
      </c>
      <c r="F335">
        <v>4103017</v>
      </c>
      <c r="G335" t="s">
        <v>918</v>
      </c>
      <c r="H335" t="s">
        <v>921</v>
      </c>
      <c r="I335">
        <v>32</v>
      </c>
      <c r="J335" t="s">
        <v>62</v>
      </c>
      <c r="K335" t="s">
        <v>1220</v>
      </c>
      <c r="L335" t="s">
        <v>1192</v>
      </c>
      <c r="M335" t="s">
        <v>1193</v>
      </c>
      <c r="N335" s="3">
        <v>0.06</v>
      </c>
      <c r="O335" s="3">
        <v>7.0000000000000007E-2</v>
      </c>
      <c r="P335" s="3">
        <v>7.0000000000000007E-2</v>
      </c>
      <c r="Q335" s="3">
        <v>7.0000000000000007E-2</v>
      </c>
      <c r="R335">
        <v>450</v>
      </c>
      <c r="S335" t="s">
        <v>920</v>
      </c>
      <c r="T335" s="1">
        <v>200000000</v>
      </c>
      <c r="U335">
        <v>0</v>
      </c>
      <c r="V335">
        <v>0</v>
      </c>
      <c r="W335">
        <v>0</v>
      </c>
      <c r="X335">
        <v>0</v>
      </c>
      <c r="Y335">
        <v>0</v>
      </c>
      <c r="Z335" s="1">
        <v>200000000</v>
      </c>
      <c r="AA335" s="1">
        <v>200000000</v>
      </c>
      <c r="AB335">
        <v>0</v>
      </c>
      <c r="AC335">
        <v>0</v>
      </c>
      <c r="AD335">
        <v>0</v>
      </c>
      <c r="AE335">
        <v>0</v>
      </c>
      <c r="AF335" s="1">
        <f t="shared" si="21"/>
        <v>214000000</v>
      </c>
      <c r="AG335" s="1">
        <f t="shared" si="22"/>
        <v>228980000</v>
      </c>
      <c r="AH335" s="1">
        <f t="shared" si="23"/>
        <v>245008600</v>
      </c>
    </row>
    <row r="336" spans="1:34" x14ac:dyDescent="0.35">
      <c r="A336" s="8">
        <v>41</v>
      </c>
      <c r="B336" t="s">
        <v>880</v>
      </c>
      <c r="C336" s="9">
        <v>4103</v>
      </c>
      <c r="D336" t="s">
        <v>917</v>
      </c>
      <c r="E336" t="str">
        <f t="shared" si="20"/>
        <v xml:space="preserve">4103Inclusion social y productiva para la poblacion en situacion de vulnerabilidad                                                                            </v>
      </c>
      <c r="F336">
        <v>4103050</v>
      </c>
      <c r="G336" t="s">
        <v>922</v>
      </c>
      <c r="H336" t="s">
        <v>923</v>
      </c>
      <c r="I336">
        <v>32</v>
      </c>
      <c r="J336" t="s">
        <v>62</v>
      </c>
      <c r="K336" t="s">
        <v>1220</v>
      </c>
      <c r="L336" t="s">
        <v>1192</v>
      </c>
      <c r="M336" t="s">
        <v>1193</v>
      </c>
      <c r="N336" s="3">
        <v>0.06</v>
      </c>
      <c r="O336" s="3">
        <v>7.0000000000000007E-2</v>
      </c>
      <c r="P336" s="3">
        <v>7.0000000000000007E-2</v>
      </c>
      <c r="Q336" s="3">
        <v>7.0000000000000007E-2</v>
      </c>
      <c r="R336">
        <v>354</v>
      </c>
      <c r="S336" t="s">
        <v>924</v>
      </c>
      <c r="T336" s="1">
        <v>30000000</v>
      </c>
      <c r="U336">
        <v>0</v>
      </c>
      <c r="V336">
        <v>0</v>
      </c>
      <c r="W336">
        <v>0</v>
      </c>
      <c r="X336">
        <v>0</v>
      </c>
      <c r="Y336">
        <v>0</v>
      </c>
      <c r="Z336" s="1">
        <v>30000000</v>
      </c>
      <c r="AA336" s="1">
        <v>20000000</v>
      </c>
      <c r="AB336">
        <v>0</v>
      </c>
      <c r="AC336">
        <v>0</v>
      </c>
      <c r="AD336">
        <v>0</v>
      </c>
      <c r="AE336" s="1">
        <v>10000000</v>
      </c>
      <c r="AF336" s="1">
        <f t="shared" si="21"/>
        <v>32100000.000000004</v>
      </c>
      <c r="AG336" s="1">
        <f t="shared" si="22"/>
        <v>34347000.000000007</v>
      </c>
      <c r="AH336" s="1">
        <f t="shared" si="23"/>
        <v>36751290.000000007</v>
      </c>
    </row>
    <row r="337" spans="1:34" x14ac:dyDescent="0.35">
      <c r="A337" s="8">
        <v>41</v>
      </c>
      <c r="B337" t="s">
        <v>880</v>
      </c>
      <c r="C337" s="9">
        <v>4103</v>
      </c>
      <c r="D337" t="s">
        <v>917</v>
      </c>
      <c r="E337" t="str">
        <f t="shared" si="20"/>
        <v xml:space="preserve">4103Inclusion social y productiva para la poblacion en situacion de vulnerabilidad                                                                            </v>
      </c>
      <c r="F337">
        <v>4103050</v>
      </c>
      <c r="G337" t="s">
        <v>922</v>
      </c>
      <c r="H337" t="s">
        <v>925</v>
      </c>
      <c r="I337">
        <v>342</v>
      </c>
      <c r="J337" t="s">
        <v>239</v>
      </c>
      <c r="K337" t="s">
        <v>1221</v>
      </c>
      <c r="L337" t="s">
        <v>1191</v>
      </c>
      <c r="M337" t="s">
        <v>1185</v>
      </c>
      <c r="N337" s="3">
        <v>0</v>
      </c>
      <c r="O337" s="3">
        <v>0</v>
      </c>
      <c r="P337" s="3">
        <v>0</v>
      </c>
      <c r="Q337" s="3">
        <v>0</v>
      </c>
      <c r="R337">
        <v>586</v>
      </c>
      <c r="S337" t="s">
        <v>924</v>
      </c>
      <c r="T337">
        <v>0</v>
      </c>
      <c r="U337" s="1">
        <v>90000000</v>
      </c>
      <c r="V337">
        <v>0</v>
      </c>
      <c r="W337">
        <v>0</v>
      </c>
      <c r="X337">
        <v>0</v>
      </c>
      <c r="Y337">
        <v>0</v>
      </c>
      <c r="Z337" s="1">
        <v>90000000</v>
      </c>
      <c r="AA337">
        <v>0</v>
      </c>
      <c r="AB337">
        <v>0</v>
      </c>
      <c r="AC337">
        <v>0</v>
      </c>
      <c r="AD337">
        <v>0</v>
      </c>
      <c r="AE337" s="1">
        <v>90000000</v>
      </c>
      <c r="AF337" s="1">
        <v>0</v>
      </c>
      <c r="AG337" s="1">
        <v>0</v>
      </c>
      <c r="AH337" s="1">
        <v>0</v>
      </c>
    </row>
    <row r="338" spans="1:34" x14ac:dyDescent="0.35">
      <c r="A338" s="8">
        <v>41</v>
      </c>
      <c r="B338" t="s">
        <v>880</v>
      </c>
      <c r="C338" s="9">
        <v>4104</v>
      </c>
      <c r="D338" t="s">
        <v>926</v>
      </c>
      <c r="E338" t="str">
        <f t="shared" si="20"/>
        <v xml:space="preserve">4104Atencion integral de poblacion en situacion permanente de desproteccion social y/o familiar                                                               </v>
      </c>
      <c r="F338">
        <v>4104008</v>
      </c>
      <c r="G338" t="s">
        <v>927</v>
      </c>
      <c r="H338" t="s">
        <v>928</v>
      </c>
      <c r="I338">
        <v>611</v>
      </c>
      <c r="J338" t="s">
        <v>929</v>
      </c>
      <c r="K338" t="s">
        <v>1222</v>
      </c>
      <c r="L338" t="s">
        <v>1192</v>
      </c>
      <c r="M338" t="s">
        <v>1189</v>
      </c>
      <c r="N338" s="3">
        <v>0</v>
      </c>
      <c r="O338" s="3">
        <v>0</v>
      </c>
      <c r="P338" s="3">
        <v>0</v>
      </c>
      <c r="Q338" s="3">
        <v>0</v>
      </c>
      <c r="R338">
        <v>603</v>
      </c>
      <c r="S338" t="s">
        <v>930</v>
      </c>
      <c r="T338">
        <v>0</v>
      </c>
      <c r="U338" s="1">
        <v>76499999.989999995</v>
      </c>
      <c r="V338">
        <v>0</v>
      </c>
      <c r="W338">
        <v>0</v>
      </c>
      <c r="X338">
        <v>0</v>
      </c>
      <c r="Y338">
        <v>0</v>
      </c>
      <c r="Z338" s="1">
        <v>76499999.989999995</v>
      </c>
      <c r="AA338" s="1">
        <v>76499999.989999995</v>
      </c>
      <c r="AB338" s="1">
        <v>76499999.989999995</v>
      </c>
      <c r="AC338">
        <v>0</v>
      </c>
      <c r="AD338">
        <v>0</v>
      </c>
      <c r="AE338">
        <v>0</v>
      </c>
      <c r="AF338" s="1">
        <v>0</v>
      </c>
      <c r="AG338" s="1">
        <v>0</v>
      </c>
      <c r="AH338" s="1">
        <f t="shared" si="23"/>
        <v>0</v>
      </c>
    </row>
    <row r="339" spans="1:34" x14ac:dyDescent="0.35">
      <c r="A339" s="8">
        <v>41</v>
      </c>
      <c r="B339" t="s">
        <v>880</v>
      </c>
      <c r="C339" s="9">
        <v>4104</v>
      </c>
      <c r="D339" t="s">
        <v>926</v>
      </c>
      <c r="E339" t="str">
        <f t="shared" si="20"/>
        <v xml:space="preserve">4104Atencion integral de poblacion en situacion permanente de desproteccion social y/o familiar                                                               </v>
      </c>
      <c r="F339">
        <v>4104008</v>
      </c>
      <c r="G339" t="s">
        <v>927</v>
      </c>
      <c r="H339" t="s">
        <v>931</v>
      </c>
      <c r="I339">
        <v>337</v>
      </c>
      <c r="J339" t="s">
        <v>932</v>
      </c>
      <c r="K339" t="s">
        <v>1221</v>
      </c>
      <c r="L339" t="s">
        <v>1191</v>
      </c>
      <c r="M339" t="s">
        <v>1197</v>
      </c>
      <c r="N339" s="3">
        <v>0</v>
      </c>
      <c r="O339" s="3">
        <v>0</v>
      </c>
      <c r="P339" s="3">
        <v>0</v>
      </c>
      <c r="Q339" s="3">
        <v>0</v>
      </c>
      <c r="R339">
        <v>534</v>
      </c>
      <c r="S339" t="s">
        <v>933</v>
      </c>
      <c r="T339">
        <v>0</v>
      </c>
      <c r="U339" s="1">
        <v>1368899862.46</v>
      </c>
      <c r="V339">
        <v>0</v>
      </c>
      <c r="W339">
        <v>0</v>
      </c>
      <c r="X339">
        <v>0</v>
      </c>
      <c r="Y339">
        <v>0</v>
      </c>
      <c r="Z339" s="1">
        <v>1368899862.46</v>
      </c>
      <c r="AA339">
        <v>0</v>
      </c>
      <c r="AB339">
        <v>0</v>
      </c>
      <c r="AC339">
        <v>0</v>
      </c>
      <c r="AD339">
        <v>0</v>
      </c>
      <c r="AE339" s="1">
        <v>1368899862.46</v>
      </c>
      <c r="AF339" s="1">
        <v>0</v>
      </c>
      <c r="AG339" s="1">
        <v>0</v>
      </c>
      <c r="AH339" s="1">
        <v>0</v>
      </c>
    </row>
    <row r="340" spans="1:34" x14ac:dyDescent="0.35">
      <c r="A340" s="8">
        <v>41</v>
      </c>
      <c r="B340" t="s">
        <v>880</v>
      </c>
      <c r="C340" s="9">
        <v>4104</v>
      </c>
      <c r="D340" t="s">
        <v>926</v>
      </c>
      <c r="E340" t="str">
        <f t="shared" si="20"/>
        <v xml:space="preserve">4104Atencion integral de poblacion en situacion permanente de desproteccion social y/o familiar                                                               </v>
      </c>
      <c r="F340">
        <v>4104008</v>
      </c>
      <c r="G340" t="s">
        <v>927</v>
      </c>
      <c r="H340" t="s">
        <v>934</v>
      </c>
      <c r="I340">
        <v>337</v>
      </c>
      <c r="J340" t="s">
        <v>932</v>
      </c>
      <c r="K340" t="s">
        <v>1221</v>
      </c>
      <c r="L340" t="s">
        <v>1191</v>
      </c>
      <c r="M340" t="s">
        <v>1197</v>
      </c>
      <c r="N340" s="3">
        <v>0</v>
      </c>
      <c r="O340" s="3">
        <v>0</v>
      </c>
      <c r="P340" s="3">
        <v>0</v>
      </c>
      <c r="Q340" s="3">
        <v>0</v>
      </c>
      <c r="R340">
        <v>535</v>
      </c>
      <c r="S340" t="s">
        <v>935</v>
      </c>
      <c r="T340">
        <v>0</v>
      </c>
      <c r="U340" s="1">
        <v>459031965.25999999</v>
      </c>
      <c r="V340">
        <v>0</v>
      </c>
      <c r="W340">
        <v>0</v>
      </c>
      <c r="X340">
        <v>0</v>
      </c>
      <c r="Y340">
        <v>0</v>
      </c>
      <c r="Z340" s="1">
        <v>459031965.25999999</v>
      </c>
      <c r="AA340">
        <v>0</v>
      </c>
      <c r="AB340">
        <v>0</v>
      </c>
      <c r="AC340">
        <v>0</v>
      </c>
      <c r="AD340">
        <v>0</v>
      </c>
      <c r="AE340" s="1">
        <v>459031965.25999999</v>
      </c>
      <c r="AF340" s="1">
        <v>0</v>
      </c>
      <c r="AG340" s="1">
        <v>0</v>
      </c>
      <c r="AH340" s="1">
        <v>0</v>
      </c>
    </row>
    <row r="341" spans="1:34" x14ac:dyDescent="0.35">
      <c r="A341" s="8">
        <v>41</v>
      </c>
      <c r="B341" t="s">
        <v>880</v>
      </c>
      <c r="C341" s="9">
        <v>4104</v>
      </c>
      <c r="D341" t="s">
        <v>926</v>
      </c>
      <c r="E341" t="str">
        <f t="shared" si="20"/>
        <v xml:space="preserve">4104Atencion integral de poblacion en situacion permanente de desproteccion social y/o familiar                                                               </v>
      </c>
      <c r="F341">
        <v>4104008</v>
      </c>
      <c r="G341" t="s">
        <v>927</v>
      </c>
      <c r="H341" t="s">
        <v>936</v>
      </c>
      <c r="I341">
        <v>342</v>
      </c>
      <c r="J341" t="s">
        <v>239</v>
      </c>
      <c r="K341" t="s">
        <v>1221</v>
      </c>
      <c r="L341" t="s">
        <v>1191</v>
      </c>
      <c r="M341" t="s">
        <v>1185</v>
      </c>
      <c r="N341" s="3">
        <v>0</v>
      </c>
      <c r="O341" s="3">
        <v>0</v>
      </c>
      <c r="P341" s="3">
        <v>0</v>
      </c>
      <c r="Q341" s="3">
        <v>0</v>
      </c>
      <c r="R341">
        <v>584</v>
      </c>
      <c r="S341" t="s">
        <v>937</v>
      </c>
      <c r="T341">
        <v>0</v>
      </c>
      <c r="U341" s="1">
        <v>140000000</v>
      </c>
      <c r="V341">
        <v>0</v>
      </c>
      <c r="W341">
        <v>0</v>
      </c>
      <c r="X341">
        <v>0</v>
      </c>
      <c r="Y341">
        <v>0</v>
      </c>
      <c r="Z341" s="1">
        <v>140000000</v>
      </c>
      <c r="AA341">
        <v>0</v>
      </c>
      <c r="AB341">
        <v>0</v>
      </c>
      <c r="AC341">
        <v>0</v>
      </c>
      <c r="AD341">
        <v>0</v>
      </c>
      <c r="AE341" s="1">
        <v>140000000</v>
      </c>
      <c r="AF341" s="1">
        <v>0</v>
      </c>
      <c r="AG341" s="1">
        <v>0</v>
      </c>
      <c r="AH341" s="1">
        <v>0</v>
      </c>
    </row>
    <row r="342" spans="1:34" x14ac:dyDescent="0.35">
      <c r="A342" s="8">
        <v>41</v>
      </c>
      <c r="B342" t="s">
        <v>880</v>
      </c>
      <c r="C342" s="9">
        <v>4104</v>
      </c>
      <c r="D342" t="s">
        <v>926</v>
      </c>
      <c r="E342" t="str">
        <f t="shared" si="20"/>
        <v xml:space="preserve">4104Atencion integral de poblacion en situacion permanente de desproteccion social y/o familiar                                                               </v>
      </c>
      <c r="F342">
        <v>4104008</v>
      </c>
      <c r="G342" t="s">
        <v>927</v>
      </c>
      <c r="H342" t="s">
        <v>938</v>
      </c>
      <c r="I342">
        <v>32</v>
      </c>
      <c r="J342" t="s">
        <v>62</v>
      </c>
      <c r="K342" t="s">
        <v>1220</v>
      </c>
      <c r="L342" t="s">
        <v>1192</v>
      </c>
      <c r="M342" t="s">
        <v>1193</v>
      </c>
      <c r="N342" s="3">
        <v>0.06</v>
      </c>
      <c r="O342" s="3">
        <v>7.0000000000000007E-2</v>
      </c>
      <c r="P342" s="3">
        <v>7.0000000000000007E-2</v>
      </c>
      <c r="Q342" s="3">
        <v>7.0000000000000007E-2</v>
      </c>
      <c r="R342">
        <v>451</v>
      </c>
      <c r="S342" t="s">
        <v>937</v>
      </c>
      <c r="T342" s="1">
        <v>30000000</v>
      </c>
      <c r="U342">
        <v>0</v>
      </c>
      <c r="V342">
        <v>0</v>
      </c>
      <c r="W342">
        <v>0</v>
      </c>
      <c r="X342">
        <v>0</v>
      </c>
      <c r="Y342">
        <v>0</v>
      </c>
      <c r="Z342" s="1">
        <v>30000000</v>
      </c>
      <c r="AA342">
        <v>0</v>
      </c>
      <c r="AB342">
        <v>0</v>
      </c>
      <c r="AC342">
        <v>0</v>
      </c>
      <c r="AD342">
        <v>0</v>
      </c>
      <c r="AE342" s="1">
        <v>30000000</v>
      </c>
      <c r="AF342" s="1">
        <f t="shared" si="21"/>
        <v>32100000.000000004</v>
      </c>
      <c r="AG342" s="1">
        <f t="shared" si="22"/>
        <v>34347000.000000007</v>
      </c>
      <c r="AH342" s="1">
        <f t="shared" si="23"/>
        <v>36751290.000000007</v>
      </c>
    </row>
    <row r="343" spans="1:34" x14ac:dyDescent="0.35">
      <c r="A343" s="8">
        <v>41</v>
      </c>
      <c r="B343" t="s">
        <v>880</v>
      </c>
      <c r="C343" s="9">
        <v>4104</v>
      </c>
      <c r="D343" t="s">
        <v>926</v>
      </c>
      <c r="E343" t="str">
        <f t="shared" si="20"/>
        <v xml:space="preserve">4104Atencion integral de poblacion en situacion permanente de desproteccion social y/o familiar                                                               </v>
      </c>
      <c r="F343">
        <v>4104008</v>
      </c>
      <c r="G343" t="s">
        <v>927</v>
      </c>
      <c r="H343" t="s">
        <v>939</v>
      </c>
      <c r="I343">
        <v>201</v>
      </c>
      <c r="J343" t="s">
        <v>940</v>
      </c>
      <c r="K343" t="s">
        <v>1221</v>
      </c>
      <c r="L343" t="s">
        <v>1192</v>
      </c>
      <c r="M343" t="s">
        <v>1197</v>
      </c>
      <c r="N343" s="3">
        <v>0.05</v>
      </c>
      <c r="O343" s="3">
        <v>0.05</v>
      </c>
      <c r="P343" s="3">
        <v>0.05</v>
      </c>
      <c r="Q343" s="3">
        <v>0.05</v>
      </c>
      <c r="R343">
        <v>452</v>
      </c>
      <c r="S343" t="s">
        <v>933</v>
      </c>
      <c r="T343" s="1">
        <v>696744227.16999996</v>
      </c>
      <c r="U343">
        <v>0</v>
      </c>
      <c r="V343">
        <v>0</v>
      </c>
      <c r="W343">
        <v>0</v>
      </c>
      <c r="X343">
        <v>0</v>
      </c>
      <c r="Y343">
        <v>0</v>
      </c>
      <c r="Z343" s="1">
        <v>696744227.16999996</v>
      </c>
      <c r="AA343" s="1">
        <v>332000000</v>
      </c>
      <c r="AB343" s="1">
        <v>331980000</v>
      </c>
      <c r="AC343">
        <v>0</v>
      </c>
      <c r="AD343">
        <v>0</v>
      </c>
      <c r="AE343" s="1">
        <v>364744227.17000002</v>
      </c>
      <c r="AF343" s="1">
        <f t="shared" si="21"/>
        <v>731581438.52849996</v>
      </c>
      <c r="AG343" s="1">
        <f t="shared" si="22"/>
        <v>768160510.45492494</v>
      </c>
      <c r="AH343" s="1">
        <f t="shared" si="23"/>
        <v>806568535.97767127</v>
      </c>
    </row>
    <row r="344" spans="1:34" x14ac:dyDescent="0.35">
      <c r="A344" s="8">
        <v>41</v>
      </c>
      <c r="B344" t="s">
        <v>880</v>
      </c>
      <c r="C344" s="9">
        <v>4104</v>
      </c>
      <c r="D344" t="s">
        <v>926</v>
      </c>
      <c r="E344" t="str">
        <f t="shared" si="20"/>
        <v xml:space="preserve">4104Atencion integral de poblacion en situacion permanente de desproteccion social y/o familiar                                                               </v>
      </c>
      <c r="F344">
        <v>4104008</v>
      </c>
      <c r="G344" t="s">
        <v>927</v>
      </c>
      <c r="H344" t="s">
        <v>941</v>
      </c>
      <c r="I344">
        <v>201</v>
      </c>
      <c r="J344" t="s">
        <v>940</v>
      </c>
      <c r="K344" t="s">
        <v>1221</v>
      </c>
      <c r="L344" t="s">
        <v>1192</v>
      </c>
      <c r="M344" t="s">
        <v>1197</v>
      </c>
      <c r="N344" s="3">
        <v>0.05</v>
      </c>
      <c r="O344" s="3">
        <v>0.05</v>
      </c>
      <c r="P344" s="3">
        <v>0.05</v>
      </c>
      <c r="Q344" s="3">
        <v>0.05</v>
      </c>
      <c r="R344">
        <v>453</v>
      </c>
      <c r="S344" t="s">
        <v>935</v>
      </c>
      <c r="T344" s="1">
        <v>298604668.79000002</v>
      </c>
      <c r="U344">
        <v>0</v>
      </c>
      <c r="V344">
        <v>0</v>
      </c>
      <c r="W344">
        <v>0</v>
      </c>
      <c r="X344">
        <v>0</v>
      </c>
      <c r="Y344">
        <v>0</v>
      </c>
      <c r="Z344" s="1">
        <v>298604668.79000002</v>
      </c>
      <c r="AA344" s="1">
        <v>261000000</v>
      </c>
      <c r="AB344" s="1">
        <v>260992294</v>
      </c>
      <c r="AC344" s="1">
        <v>78297688</v>
      </c>
      <c r="AD344" s="1">
        <v>78297688</v>
      </c>
      <c r="AE344" s="1">
        <v>37604668.789999999</v>
      </c>
      <c r="AF344" s="1">
        <f t="shared" si="21"/>
        <v>313534902.22950006</v>
      </c>
      <c r="AG344" s="1">
        <f t="shared" si="22"/>
        <v>329211647.34097505</v>
      </c>
      <c r="AH344" s="1">
        <f t="shared" si="23"/>
        <v>345672229.70802379</v>
      </c>
    </row>
    <row r="345" spans="1:34" x14ac:dyDescent="0.35">
      <c r="A345" s="8">
        <v>41</v>
      </c>
      <c r="B345" t="s">
        <v>880</v>
      </c>
      <c r="C345" s="9">
        <v>4104</v>
      </c>
      <c r="D345" t="s">
        <v>926</v>
      </c>
      <c r="E345" t="str">
        <f t="shared" si="20"/>
        <v xml:space="preserve">4104Atencion integral de poblacion en situacion permanente de desproteccion social y/o familiar                                                               </v>
      </c>
      <c r="F345">
        <v>4104020</v>
      </c>
      <c r="G345" t="s">
        <v>942</v>
      </c>
      <c r="H345" t="s">
        <v>943</v>
      </c>
      <c r="I345">
        <v>32</v>
      </c>
      <c r="J345" t="s">
        <v>62</v>
      </c>
      <c r="K345" t="s">
        <v>1220</v>
      </c>
      <c r="L345" t="s">
        <v>1192</v>
      </c>
      <c r="M345" t="s">
        <v>1193</v>
      </c>
      <c r="N345" s="3">
        <v>0.06</v>
      </c>
      <c r="O345" s="3">
        <v>7.0000000000000007E-2</v>
      </c>
      <c r="P345" s="3">
        <v>7.0000000000000007E-2</v>
      </c>
      <c r="Q345" s="3">
        <v>7.0000000000000007E-2</v>
      </c>
      <c r="R345">
        <v>454</v>
      </c>
      <c r="S345" t="s">
        <v>944</v>
      </c>
      <c r="T345" s="1">
        <v>40000000</v>
      </c>
      <c r="U345">
        <v>0</v>
      </c>
      <c r="V345">
        <v>0</v>
      </c>
      <c r="W345">
        <v>0</v>
      </c>
      <c r="X345">
        <v>0</v>
      </c>
      <c r="Y345">
        <v>0</v>
      </c>
      <c r="Z345" s="1">
        <v>40000000</v>
      </c>
      <c r="AA345">
        <v>0</v>
      </c>
      <c r="AB345">
        <v>0</v>
      </c>
      <c r="AC345">
        <v>0</v>
      </c>
      <c r="AD345">
        <v>0</v>
      </c>
      <c r="AE345" s="1">
        <v>40000000</v>
      </c>
      <c r="AF345" s="1">
        <f t="shared" si="21"/>
        <v>42800000</v>
      </c>
      <c r="AG345" s="1">
        <f t="shared" si="22"/>
        <v>45796000</v>
      </c>
      <c r="AH345" s="1">
        <f t="shared" si="23"/>
        <v>49001720</v>
      </c>
    </row>
    <row r="346" spans="1:34" x14ac:dyDescent="0.35">
      <c r="A346" s="8">
        <v>41</v>
      </c>
      <c r="B346" t="s">
        <v>880</v>
      </c>
      <c r="C346" s="9">
        <v>4104</v>
      </c>
      <c r="D346" t="s">
        <v>926</v>
      </c>
      <c r="E346" t="str">
        <f t="shared" si="20"/>
        <v xml:space="preserve">4104Atencion integral de poblacion en situacion permanente de desproteccion social y/o familiar                                                               </v>
      </c>
      <c r="F346">
        <v>4104027</v>
      </c>
      <c r="G346" t="s">
        <v>945</v>
      </c>
      <c r="H346" t="s">
        <v>946</v>
      </c>
      <c r="I346">
        <v>32</v>
      </c>
      <c r="J346" t="s">
        <v>62</v>
      </c>
      <c r="K346" t="s">
        <v>1220</v>
      </c>
      <c r="L346" t="s">
        <v>1192</v>
      </c>
      <c r="M346" t="s">
        <v>1193</v>
      </c>
      <c r="N346" s="3">
        <v>0.06</v>
      </c>
      <c r="O346" s="3">
        <v>7.0000000000000007E-2</v>
      </c>
      <c r="P346" s="3">
        <v>7.0000000000000007E-2</v>
      </c>
      <c r="Q346" s="3">
        <v>7.0000000000000007E-2</v>
      </c>
      <c r="R346">
        <v>455</v>
      </c>
      <c r="S346" t="s">
        <v>947</v>
      </c>
      <c r="T346" s="1">
        <v>10000000</v>
      </c>
      <c r="U346">
        <v>0</v>
      </c>
      <c r="V346">
        <v>0</v>
      </c>
      <c r="W346">
        <v>0</v>
      </c>
      <c r="X346">
        <v>0</v>
      </c>
      <c r="Y346">
        <v>0</v>
      </c>
      <c r="Z346" s="1">
        <v>10000000</v>
      </c>
      <c r="AA346">
        <v>0</v>
      </c>
      <c r="AB346">
        <v>0</v>
      </c>
      <c r="AC346">
        <v>0</v>
      </c>
      <c r="AD346">
        <v>0</v>
      </c>
      <c r="AE346" s="1">
        <v>10000000</v>
      </c>
      <c r="AF346" s="1">
        <f t="shared" si="21"/>
        <v>10700000</v>
      </c>
      <c r="AG346" s="1">
        <f t="shared" si="22"/>
        <v>11449000</v>
      </c>
      <c r="AH346" s="1">
        <f t="shared" si="23"/>
        <v>12250430</v>
      </c>
    </row>
    <row r="347" spans="1:34" x14ac:dyDescent="0.35">
      <c r="A347" s="8">
        <v>43</v>
      </c>
      <c r="B347" t="s">
        <v>948</v>
      </c>
      <c r="C347" s="9">
        <v>4301</v>
      </c>
      <c r="D347" t="s">
        <v>949</v>
      </c>
      <c r="E347" t="str">
        <f t="shared" si="20"/>
        <v xml:space="preserve">4301Fomento a la recreacion, la actividad fisica y el deporte                                                                                                 </v>
      </c>
      <c r="F347">
        <v>4301001</v>
      </c>
      <c r="G347" t="s">
        <v>950</v>
      </c>
      <c r="H347" t="s">
        <v>955</v>
      </c>
      <c r="I347">
        <v>342</v>
      </c>
      <c r="J347" t="s">
        <v>239</v>
      </c>
      <c r="K347" t="s">
        <v>1221</v>
      </c>
      <c r="L347" t="s">
        <v>1191</v>
      </c>
      <c r="M347" t="s">
        <v>1185</v>
      </c>
      <c r="N347" s="3">
        <v>0</v>
      </c>
      <c r="O347" s="3">
        <v>0</v>
      </c>
      <c r="P347" s="3">
        <v>0</v>
      </c>
      <c r="Q347" s="3">
        <v>0</v>
      </c>
      <c r="R347">
        <v>570</v>
      </c>
      <c r="S347" t="s">
        <v>956</v>
      </c>
      <c r="T347">
        <v>0</v>
      </c>
      <c r="U347" s="1">
        <v>75000000</v>
      </c>
      <c r="V347">
        <v>0</v>
      </c>
      <c r="W347">
        <v>0</v>
      </c>
      <c r="X347">
        <v>0</v>
      </c>
      <c r="Y347">
        <v>0</v>
      </c>
      <c r="Z347" s="1">
        <v>75000000</v>
      </c>
      <c r="AA347">
        <v>0</v>
      </c>
      <c r="AB347">
        <v>0</v>
      </c>
      <c r="AC347">
        <v>0</v>
      </c>
      <c r="AD347">
        <v>0</v>
      </c>
      <c r="AE347" s="1">
        <v>75000000</v>
      </c>
      <c r="AF347" s="1">
        <v>0</v>
      </c>
      <c r="AG347" s="1">
        <v>0</v>
      </c>
      <c r="AH347" s="1">
        <v>0</v>
      </c>
    </row>
    <row r="348" spans="1:34" x14ac:dyDescent="0.35">
      <c r="A348" s="8">
        <v>43</v>
      </c>
      <c r="B348" t="s">
        <v>948</v>
      </c>
      <c r="C348" s="9">
        <v>4301</v>
      </c>
      <c r="D348" t="s">
        <v>949</v>
      </c>
      <c r="E348" t="str">
        <f t="shared" si="20"/>
        <v xml:space="preserve">4301Fomento a la recreacion, la actividad fisica y el deporte                                                                                                 </v>
      </c>
      <c r="F348">
        <v>4301004</v>
      </c>
      <c r="G348" t="s">
        <v>957</v>
      </c>
      <c r="H348" t="s">
        <v>958</v>
      </c>
      <c r="I348">
        <v>1</v>
      </c>
      <c r="J348" t="s">
        <v>225</v>
      </c>
      <c r="K348" t="s">
        <v>1221</v>
      </c>
      <c r="L348" t="s">
        <v>1192</v>
      </c>
      <c r="M348" t="s">
        <v>1185</v>
      </c>
      <c r="N348" s="3">
        <v>0.05</v>
      </c>
      <c r="O348" s="3">
        <v>0.05</v>
      </c>
      <c r="P348" s="3">
        <v>0.05</v>
      </c>
      <c r="Q348" s="3">
        <v>0.05</v>
      </c>
      <c r="R348">
        <v>355</v>
      </c>
      <c r="S348" t="s">
        <v>959</v>
      </c>
      <c r="T348" s="1">
        <v>250000000</v>
      </c>
      <c r="U348">
        <v>0</v>
      </c>
      <c r="V348">
        <v>0</v>
      </c>
      <c r="W348">
        <v>0</v>
      </c>
      <c r="X348">
        <v>0</v>
      </c>
      <c r="Y348">
        <v>0</v>
      </c>
      <c r="Z348" s="1">
        <v>250000000</v>
      </c>
      <c r="AA348" s="1">
        <v>150000000</v>
      </c>
      <c r="AB348" s="1">
        <v>149346949</v>
      </c>
      <c r="AC348" s="1">
        <v>149346949</v>
      </c>
      <c r="AD348" s="1">
        <v>149346949</v>
      </c>
      <c r="AE348" s="1">
        <v>100000000</v>
      </c>
      <c r="AF348" s="1">
        <f t="shared" si="21"/>
        <v>262500000</v>
      </c>
      <c r="AG348" s="1">
        <f t="shared" si="22"/>
        <v>275625000</v>
      </c>
      <c r="AH348" s="1">
        <f t="shared" si="23"/>
        <v>289406250</v>
      </c>
    </row>
    <row r="349" spans="1:34" x14ac:dyDescent="0.35">
      <c r="A349" s="8">
        <v>43</v>
      </c>
      <c r="B349" t="s">
        <v>948</v>
      </c>
      <c r="C349" s="9">
        <v>4301</v>
      </c>
      <c r="D349" t="s">
        <v>949</v>
      </c>
      <c r="E349" t="str">
        <f t="shared" si="20"/>
        <v xml:space="preserve">4301Fomento a la recreacion, la actividad fisica y el deporte                                                                                                 </v>
      </c>
      <c r="F349">
        <v>4301004</v>
      </c>
      <c r="G349" t="s">
        <v>957</v>
      </c>
      <c r="H349" t="s">
        <v>960</v>
      </c>
      <c r="I349">
        <v>508</v>
      </c>
      <c r="J349" t="s">
        <v>961</v>
      </c>
      <c r="K349" t="s">
        <v>1222</v>
      </c>
      <c r="L349" t="s">
        <v>1192</v>
      </c>
      <c r="M349" t="s">
        <v>1189</v>
      </c>
      <c r="N349" s="3">
        <v>0.05</v>
      </c>
      <c r="O349" s="3">
        <v>0.05</v>
      </c>
      <c r="P349" s="3">
        <v>0.05</v>
      </c>
      <c r="Q349" s="3">
        <v>0.05</v>
      </c>
      <c r="R349">
        <v>356</v>
      </c>
      <c r="S349" t="s">
        <v>959</v>
      </c>
      <c r="T349" s="1">
        <v>200000000</v>
      </c>
      <c r="U349">
        <v>0</v>
      </c>
      <c r="V349">
        <v>0</v>
      </c>
      <c r="W349">
        <v>0</v>
      </c>
      <c r="X349">
        <v>0</v>
      </c>
      <c r="Y349">
        <v>0</v>
      </c>
      <c r="Z349" s="1">
        <v>200000000</v>
      </c>
      <c r="AA349" s="1">
        <v>150000000</v>
      </c>
      <c r="AB349" s="1">
        <v>12209345</v>
      </c>
      <c r="AC349" s="1">
        <v>12209345</v>
      </c>
      <c r="AD349" s="1">
        <v>12209345</v>
      </c>
      <c r="AE349" s="1">
        <v>50000000</v>
      </c>
      <c r="AF349" s="1">
        <f t="shared" si="21"/>
        <v>210000000</v>
      </c>
      <c r="AG349" s="1">
        <f t="shared" si="22"/>
        <v>220500000</v>
      </c>
      <c r="AH349" s="1">
        <f t="shared" si="23"/>
        <v>231525000</v>
      </c>
    </row>
    <row r="350" spans="1:34" x14ac:dyDescent="0.35">
      <c r="A350" s="8">
        <v>43</v>
      </c>
      <c r="B350" t="s">
        <v>948</v>
      </c>
      <c r="C350" s="9">
        <v>4301</v>
      </c>
      <c r="D350" t="s">
        <v>949</v>
      </c>
      <c r="E350" t="str">
        <f t="shared" si="20"/>
        <v xml:space="preserve">4301Fomento a la recreacion, la actividad fisica y el deporte                                                                                                 </v>
      </c>
      <c r="F350">
        <v>4301004</v>
      </c>
      <c r="G350" t="s">
        <v>957</v>
      </c>
      <c r="H350" t="s">
        <v>962</v>
      </c>
      <c r="I350">
        <v>320</v>
      </c>
      <c r="J350" t="s">
        <v>963</v>
      </c>
      <c r="K350" t="s">
        <v>1222</v>
      </c>
      <c r="L350" t="s">
        <v>1191</v>
      </c>
      <c r="M350" t="s">
        <v>1189</v>
      </c>
      <c r="N350" s="3">
        <v>0</v>
      </c>
      <c r="O350" s="3">
        <v>0</v>
      </c>
      <c r="P350" s="3">
        <v>0</v>
      </c>
      <c r="Q350" s="3">
        <v>0</v>
      </c>
      <c r="R350">
        <v>492</v>
      </c>
      <c r="S350" t="s">
        <v>964</v>
      </c>
      <c r="T350">
        <v>0</v>
      </c>
      <c r="U350" s="1">
        <v>682185990.19000006</v>
      </c>
      <c r="V350">
        <v>0</v>
      </c>
      <c r="W350">
        <v>0</v>
      </c>
      <c r="X350">
        <v>0</v>
      </c>
      <c r="Y350">
        <v>0</v>
      </c>
      <c r="Z350" s="1">
        <v>682185990.19000006</v>
      </c>
      <c r="AA350" s="1">
        <v>40800000</v>
      </c>
      <c r="AB350">
        <v>0</v>
      </c>
      <c r="AC350">
        <v>0</v>
      </c>
      <c r="AD350">
        <v>0</v>
      </c>
      <c r="AE350" s="1">
        <v>641385990.19000006</v>
      </c>
      <c r="AF350" s="1">
        <v>0</v>
      </c>
      <c r="AG350" s="1">
        <v>0</v>
      </c>
      <c r="AH350" s="1">
        <v>0</v>
      </c>
    </row>
    <row r="351" spans="1:34" x14ac:dyDescent="0.35">
      <c r="A351" s="8">
        <v>43</v>
      </c>
      <c r="B351" t="s">
        <v>948</v>
      </c>
      <c r="C351" s="9">
        <v>4301</v>
      </c>
      <c r="D351" t="s">
        <v>949</v>
      </c>
      <c r="E351" t="str">
        <f t="shared" si="20"/>
        <v xml:space="preserve">4301Fomento a la recreacion, la actividad fisica y el deporte                                                                                                 </v>
      </c>
      <c r="F351">
        <v>4301007</v>
      </c>
      <c r="G351" t="s">
        <v>965</v>
      </c>
      <c r="H351" t="s">
        <v>966</v>
      </c>
      <c r="I351">
        <v>215</v>
      </c>
      <c r="J351" t="s">
        <v>967</v>
      </c>
      <c r="K351" t="s">
        <v>1220</v>
      </c>
      <c r="L351" t="s">
        <v>1192</v>
      </c>
      <c r="M351" t="s">
        <v>1196</v>
      </c>
      <c r="N351" s="3">
        <v>0.06</v>
      </c>
      <c r="O351" s="3">
        <v>7.0000000000000007E-2</v>
      </c>
      <c r="P351" s="3">
        <v>7.0000000000000007E-2</v>
      </c>
      <c r="Q351" s="3">
        <v>7.0000000000000007E-2</v>
      </c>
      <c r="R351">
        <v>456</v>
      </c>
      <c r="S351" t="s">
        <v>968</v>
      </c>
      <c r="T351" s="1">
        <v>550000000</v>
      </c>
      <c r="U351">
        <v>0</v>
      </c>
      <c r="V351">
        <v>0</v>
      </c>
      <c r="W351">
        <v>0</v>
      </c>
      <c r="X351">
        <v>0</v>
      </c>
      <c r="Y351">
        <v>0</v>
      </c>
      <c r="Z351" s="1">
        <v>550000000</v>
      </c>
      <c r="AA351" s="1">
        <v>205500000</v>
      </c>
      <c r="AB351">
        <v>0</v>
      </c>
      <c r="AC351">
        <v>0</v>
      </c>
      <c r="AD351">
        <v>0</v>
      </c>
      <c r="AE351" s="1">
        <v>344500000</v>
      </c>
      <c r="AF351" s="1">
        <f t="shared" si="21"/>
        <v>588500000</v>
      </c>
      <c r="AG351" s="1">
        <f t="shared" si="22"/>
        <v>629695000</v>
      </c>
      <c r="AH351" s="1">
        <f t="shared" si="23"/>
        <v>673773650</v>
      </c>
    </row>
    <row r="352" spans="1:34" x14ac:dyDescent="0.35">
      <c r="A352" s="8">
        <v>43</v>
      </c>
      <c r="B352" t="s">
        <v>948</v>
      </c>
      <c r="C352" s="9">
        <v>4301</v>
      </c>
      <c r="D352" t="s">
        <v>949</v>
      </c>
      <c r="E352" t="str">
        <f t="shared" si="20"/>
        <v xml:space="preserve">4301Fomento a la recreacion, la actividad fisica y el deporte                                                                                                 </v>
      </c>
      <c r="F352">
        <v>4301007</v>
      </c>
      <c r="G352" t="s">
        <v>965</v>
      </c>
      <c r="H352" t="s">
        <v>969</v>
      </c>
      <c r="I352">
        <v>317</v>
      </c>
      <c r="J352" t="s">
        <v>970</v>
      </c>
      <c r="K352" t="s">
        <v>1220</v>
      </c>
      <c r="L352" t="s">
        <v>1191</v>
      </c>
      <c r="M352" t="s">
        <v>1196</v>
      </c>
      <c r="N352" s="3">
        <v>0</v>
      </c>
      <c r="O352" s="3">
        <v>0</v>
      </c>
      <c r="P352" s="3">
        <v>0</v>
      </c>
      <c r="Q352" s="3">
        <v>0</v>
      </c>
      <c r="R352">
        <v>490</v>
      </c>
      <c r="S352" t="s">
        <v>968</v>
      </c>
      <c r="T352">
        <v>0</v>
      </c>
      <c r="U352" s="1">
        <v>120541514</v>
      </c>
      <c r="V352">
        <v>0</v>
      </c>
      <c r="W352">
        <v>0</v>
      </c>
      <c r="X352">
        <v>0</v>
      </c>
      <c r="Y352">
        <v>0</v>
      </c>
      <c r="Z352" s="1">
        <v>120541514</v>
      </c>
      <c r="AA352" s="1">
        <v>114300000</v>
      </c>
      <c r="AB352">
        <v>0</v>
      </c>
      <c r="AC352">
        <v>0</v>
      </c>
      <c r="AD352">
        <v>0</v>
      </c>
      <c r="AE352" s="1">
        <v>6241514</v>
      </c>
      <c r="AF352" s="1">
        <v>0</v>
      </c>
      <c r="AG352" s="1">
        <v>0</v>
      </c>
      <c r="AH352" s="1">
        <v>0</v>
      </c>
    </row>
    <row r="353" spans="1:34" x14ac:dyDescent="0.35">
      <c r="A353" s="8">
        <v>43</v>
      </c>
      <c r="B353" t="s">
        <v>948</v>
      </c>
      <c r="C353" s="9">
        <v>4301</v>
      </c>
      <c r="D353" t="s">
        <v>949</v>
      </c>
      <c r="E353" t="str">
        <f t="shared" si="20"/>
        <v xml:space="preserve">4301Fomento a la recreacion, la actividad fisica y el deporte                                                                                                 </v>
      </c>
      <c r="F353">
        <v>4301032</v>
      </c>
      <c r="G353" t="s">
        <v>971</v>
      </c>
      <c r="H353" t="s">
        <v>972</v>
      </c>
      <c r="I353">
        <v>215</v>
      </c>
      <c r="J353" t="s">
        <v>967</v>
      </c>
      <c r="K353" t="s">
        <v>1220</v>
      </c>
      <c r="L353" t="s">
        <v>1192</v>
      </c>
      <c r="M353" t="s">
        <v>1196</v>
      </c>
      <c r="N353" s="3">
        <v>0.06</v>
      </c>
      <c r="O353" s="3">
        <v>7.0000000000000007E-2</v>
      </c>
      <c r="P353" s="3">
        <v>7.0000000000000007E-2</v>
      </c>
      <c r="Q353" s="3">
        <v>7.0000000000000007E-2</v>
      </c>
      <c r="R353">
        <v>457</v>
      </c>
      <c r="S353" t="s">
        <v>973</v>
      </c>
      <c r="T353" s="1">
        <v>45551195.100000001</v>
      </c>
      <c r="U353">
        <v>0</v>
      </c>
      <c r="V353">
        <v>0</v>
      </c>
      <c r="W353">
        <v>0</v>
      </c>
      <c r="X353">
        <v>0</v>
      </c>
      <c r="Y353">
        <v>0</v>
      </c>
      <c r="Z353" s="1">
        <v>45551195.100000001</v>
      </c>
      <c r="AA353">
        <v>0</v>
      </c>
      <c r="AB353">
        <v>0</v>
      </c>
      <c r="AC353">
        <v>0</v>
      </c>
      <c r="AD353">
        <v>0</v>
      </c>
      <c r="AE353" s="1">
        <v>45551195.100000001</v>
      </c>
      <c r="AF353" s="1">
        <f t="shared" si="21"/>
        <v>48739778.757000007</v>
      </c>
      <c r="AG353" s="1">
        <f t="shared" si="22"/>
        <v>52151563.269990012</v>
      </c>
      <c r="AH353" s="1">
        <f t="shared" si="23"/>
        <v>55802172.698889315</v>
      </c>
    </row>
    <row r="354" spans="1:34" x14ac:dyDescent="0.35">
      <c r="A354" s="8">
        <v>43</v>
      </c>
      <c r="B354" t="s">
        <v>948</v>
      </c>
      <c r="C354" s="9">
        <v>4301</v>
      </c>
      <c r="D354" t="s">
        <v>949</v>
      </c>
      <c r="E354" t="str">
        <f t="shared" si="20"/>
        <v xml:space="preserve">4301Fomento a la recreacion, la actividad fisica y el deporte                                                                                                 </v>
      </c>
      <c r="F354">
        <v>4301032</v>
      </c>
      <c r="G354" t="s">
        <v>971</v>
      </c>
      <c r="H354" t="s">
        <v>974</v>
      </c>
      <c r="I354">
        <v>320</v>
      </c>
      <c r="J354" t="s">
        <v>963</v>
      </c>
      <c r="K354" t="s">
        <v>1222</v>
      </c>
      <c r="L354" t="s">
        <v>1191</v>
      </c>
      <c r="M354" t="s">
        <v>1189</v>
      </c>
      <c r="N354" s="3">
        <v>0</v>
      </c>
      <c r="O354" s="3">
        <v>0</v>
      </c>
      <c r="P354" s="3">
        <v>0</v>
      </c>
      <c r="Q354" s="3">
        <v>0</v>
      </c>
      <c r="R354">
        <v>491</v>
      </c>
      <c r="S354" t="s">
        <v>975</v>
      </c>
      <c r="T354">
        <v>0</v>
      </c>
      <c r="U354" s="1">
        <v>75798443.349999994</v>
      </c>
      <c r="V354">
        <v>0</v>
      </c>
      <c r="W354">
        <v>0</v>
      </c>
      <c r="X354">
        <v>0</v>
      </c>
      <c r="Y354">
        <v>0</v>
      </c>
      <c r="Z354" s="1">
        <v>75798443.349999994</v>
      </c>
      <c r="AA354">
        <v>0</v>
      </c>
      <c r="AB354">
        <v>0</v>
      </c>
      <c r="AC354">
        <v>0</v>
      </c>
      <c r="AD354">
        <v>0</v>
      </c>
      <c r="AE354" s="1">
        <v>75798443.349999994</v>
      </c>
      <c r="AF354" s="1">
        <v>0</v>
      </c>
      <c r="AG354" s="1">
        <v>0</v>
      </c>
      <c r="AH354" s="1">
        <v>0</v>
      </c>
    </row>
    <row r="355" spans="1:34" x14ac:dyDescent="0.35">
      <c r="A355" s="8">
        <v>43</v>
      </c>
      <c r="B355" t="s">
        <v>948</v>
      </c>
      <c r="C355" s="9">
        <v>4301</v>
      </c>
      <c r="D355" t="s">
        <v>949</v>
      </c>
      <c r="E355" t="str">
        <f t="shared" si="20"/>
        <v xml:space="preserve">4301Fomento a la recreacion, la actividad fisica y el deporte                                                                                                 </v>
      </c>
      <c r="F355">
        <v>4301037</v>
      </c>
      <c r="G355" t="s">
        <v>976</v>
      </c>
      <c r="H355" t="s">
        <v>977</v>
      </c>
      <c r="I355">
        <v>215</v>
      </c>
      <c r="J355" t="s">
        <v>967</v>
      </c>
      <c r="K355" t="s">
        <v>1220</v>
      </c>
      <c r="L355" t="s">
        <v>1192</v>
      </c>
      <c r="M355" t="s">
        <v>1196</v>
      </c>
      <c r="N355" s="3">
        <v>0.06</v>
      </c>
      <c r="O355" s="3">
        <v>7.0000000000000007E-2</v>
      </c>
      <c r="P355" s="3">
        <v>7.0000000000000007E-2</v>
      </c>
      <c r="Q355" s="3">
        <v>7.0000000000000007E-2</v>
      </c>
      <c r="R355">
        <v>458</v>
      </c>
      <c r="S355" t="s">
        <v>978</v>
      </c>
      <c r="T355" s="1">
        <v>50000000</v>
      </c>
      <c r="U355">
        <v>0</v>
      </c>
      <c r="V355">
        <v>0</v>
      </c>
      <c r="W355">
        <v>0</v>
      </c>
      <c r="X355">
        <v>0</v>
      </c>
      <c r="Y355">
        <v>0</v>
      </c>
      <c r="Z355" s="1">
        <v>50000000</v>
      </c>
      <c r="AA355">
        <v>0</v>
      </c>
      <c r="AB355">
        <v>0</v>
      </c>
      <c r="AC355">
        <v>0</v>
      </c>
      <c r="AD355">
        <v>0</v>
      </c>
      <c r="AE355" s="1">
        <v>50000000</v>
      </c>
      <c r="AF355" s="1">
        <f t="shared" si="21"/>
        <v>53500000</v>
      </c>
      <c r="AG355" s="1">
        <f t="shared" si="22"/>
        <v>57245000</v>
      </c>
      <c r="AH355" s="1">
        <f t="shared" si="23"/>
        <v>61252150</v>
      </c>
    </row>
    <row r="356" spans="1:34" x14ac:dyDescent="0.35">
      <c r="A356" s="8">
        <v>43</v>
      </c>
      <c r="B356" t="s">
        <v>948</v>
      </c>
      <c r="C356" s="9">
        <v>4301</v>
      </c>
      <c r="D356" t="s">
        <v>949</v>
      </c>
      <c r="E356" t="str">
        <f t="shared" si="20"/>
        <v xml:space="preserve">4301Fomento a la recreacion, la actividad fisica y el deporte                                                                                                 </v>
      </c>
      <c r="F356">
        <v>4301037</v>
      </c>
      <c r="G356" t="s">
        <v>976</v>
      </c>
      <c r="H356" t="s">
        <v>979</v>
      </c>
      <c r="I356">
        <v>508</v>
      </c>
      <c r="J356" t="s">
        <v>961</v>
      </c>
      <c r="K356" t="s">
        <v>1222</v>
      </c>
      <c r="L356" t="s">
        <v>1192</v>
      </c>
      <c r="M356" t="s">
        <v>1189</v>
      </c>
      <c r="N356" s="3">
        <v>0.05</v>
      </c>
      <c r="O356" s="3">
        <v>0.05</v>
      </c>
      <c r="P356" s="3">
        <v>0.05</v>
      </c>
      <c r="Q356" s="3">
        <v>0.05</v>
      </c>
      <c r="R356">
        <v>459</v>
      </c>
      <c r="S356" t="s">
        <v>978</v>
      </c>
      <c r="T356" s="1">
        <v>33420313.18</v>
      </c>
      <c r="U356">
        <v>0</v>
      </c>
      <c r="V356">
        <v>0</v>
      </c>
      <c r="W356">
        <v>0</v>
      </c>
      <c r="X356">
        <v>0</v>
      </c>
      <c r="Y356">
        <v>0</v>
      </c>
      <c r="Z356" s="1">
        <v>33420313.18</v>
      </c>
      <c r="AA356">
        <v>0</v>
      </c>
      <c r="AB356">
        <v>0</v>
      </c>
      <c r="AC356">
        <v>0</v>
      </c>
      <c r="AD356">
        <v>0</v>
      </c>
      <c r="AE356" s="1">
        <v>33420313.18</v>
      </c>
      <c r="AF356" s="1">
        <f t="shared" si="21"/>
        <v>35091328.839000002</v>
      </c>
      <c r="AG356" s="1">
        <f t="shared" si="22"/>
        <v>36845895.280950002</v>
      </c>
      <c r="AH356" s="1">
        <f t="shared" si="23"/>
        <v>38688190.044997506</v>
      </c>
    </row>
    <row r="357" spans="1:34" x14ac:dyDescent="0.35">
      <c r="A357" s="8">
        <v>45</v>
      </c>
      <c r="B357" t="s">
        <v>980</v>
      </c>
      <c r="C357" s="9">
        <v>4501</v>
      </c>
      <c r="D357" t="s">
        <v>981</v>
      </c>
      <c r="E357" t="str">
        <f t="shared" si="20"/>
        <v xml:space="preserve">4501Fortalecimiento de la convivencia y la seguridad ciudadana                                                                                                </v>
      </c>
      <c r="F357">
        <v>4501001</v>
      </c>
      <c r="G357" t="s">
        <v>982</v>
      </c>
      <c r="H357" t="s">
        <v>983</v>
      </c>
      <c r="I357">
        <v>338</v>
      </c>
      <c r="J357" t="s">
        <v>984</v>
      </c>
      <c r="K357" t="s">
        <v>1222</v>
      </c>
      <c r="L357" t="s">
        <v>1191</v>
      </c>
      <c r="M357" t="s">
        <v>1189</v>
      </c>
      <c r="N357" s="3">
        <v>0</v>
      </c>
      <c r="O357" s="3">
        <v>0</v>
      </c>
      <c r="P357" s="3">
        <v>0</v>
      </c>
      <c r="Q357" s="3">
        <v>0</v>
      </c>
      <c r="R357">
        <v>595</v>
      </c>
      <c r="S357" t="s">
        <v>985</v>
      </c>
      <c r="T357">
        <v>0</v>
      </c>
      <c r="U357">
        <v>0</v>
      </c>
      <c r="V357">
        <v>0</v>
      </c>
      <c r="W357" s="1">
        <v>35631764.609999999</v>
      </c>
      <c r="X357">
        <v>0</v>
      </c>
      <c r="Y357">
        <v>0</v>
      </c>
      <c r="Z357" s="1">
        <v>35631764.609999999</v>
      </c>
      <c r="AA357" s="1">
        <v>35631764.609999999</v>
      </c>
      <c r="AB357">
        <v>0</v>
      </c>
      <c r="AC357">
        <v>0</v>
      </c>
      <c r="AD357">
        <v>0</v>
      </c>
      <c r="AE357">
        <v>0</v>
      </c>
      <c r="AF357" s="1">
        <v>0</v>
      </c>
      <c r="AG357" s="1">
        <v>0</v>
      </c>
      <c r="AH357" s="1">
        <v>0</v>
      </c>
    </row>
    <row r="358" spans="1:34" x14ac:dyDescent="0.35">
      <c r="A358" s="8">
        <v>45</v>
      </c>
      <c r="B358" t="s">
        <v>980</v>
      </c>
      <c r="C358" s="9">
        <v>4501</v>
      </c>
      <c r="D358" t="s">
        <v>981</v>
      </c>
      <c r="E358" t="str">
        <f t="shared" si="20"/>
        <v xml:space="preserve">4501Fortalecimiento de la convivencia y la seguridad ciudadana                                                                                                </v>
      </c>
      <c r="F358">
        <v>4501026</v>
      </c>
      <c r="G358" t="s">
        <v>986</v>
      </c>
      <c r="H358" t="s">
        <v>987</v>
      </c>
      <c r="I358">
        <v>259</v>
      </c>
      <c r="J358" t="s">
        <v>988</v>
      </c>
      <c r="K358" t="s">
        <v>1222</v>
      </c>
      <c r="L358" t="s">
        <v>1192</v>
      </c>
      <c r="M358" t="s">
        <v>1189</v>
      </c>
      <c r="N358" s="3">
        <v>0.05</v>
      </c>
      <c r="O358" s="3">
        <v>0.05</v>
      </c>
      <c r="P358" s="3">
        <v>0.05</v>
      </c>
      <c r="Q358" s="3">
        <v>0.05</v>
      </c>
      <c r="R358">
        <v>357</v>
      </c>
      <c r="S358" t="s">
        <v>989</v>
      </c>
      <c r="T358" s="1">
        <v>15302835.84</v>
      </c>
      <c r="U358">
        <v>0</v>
      </c>
      <c r="V358">
        <v>0</v>
      </c>
      <c r="W358">
        <v>0</v>
      </c>
      <c r="X358">
        <v>0</v>
      </c>
      <c r="Y358">
        <v>0</v>
      </c>
      <c r="Z358" s="1">
        <v>15302835.84</v>
      </c>
      <c r="AA358">
        <v>0</v>
      </c>
      <c r="AB358">
        <v>0</v>
      </c>
      <c r="AC358">
        <v>0</v>
      </c>
      <c r="AD358">
        <v>0</v>
      </c>
      <c r="AE358" s="1">
        <v>15302835.84</v>
      </c>
      <c r="AF358" s="1">
        <f t="shared" si="21"/>
        <v>16067977.632000001</v>
      </c>
      <c r="AG358" s="1">
        <f t="shared" si="22"/>
        <v>16871376.513600003</v>
      </c>
      <c r="AH358" s="1">
        <f t="shared" si="23"/>
        <v>17714945.339280006</v>
      </c>
    </row>
    <row r="359" spans="1:34" x14ac:dyDescent="0.35">
      <c r="A359" s="8">
        <v>45</v>
      </c>
      <c r="B359" t="s">
        <v>980</v>
      </c>
      <c r="C359" s="9">
        <v>4501</v>
      </c>
      <c r="D359" t="s">
        <v>981</v>
      </c>
      <c r="E359" t="str">
        <f t="shared" si="20"/>
        <v xml:space="preserve">4501Fortalecimiento de la convivencia y la seguridad ciudadana                                                                                                </v>
      </c>
      <c r="F359">
        <v>4501026</v>
      </c>
      <c r="G359" t="s">
        <v>986</v>
      </c>
      <c r="H359" t="s">
        <v>990</v>
      </c>
      <c r="I359">
        <v>259</v>
      </c>
      <c r="J359" t="s">
        <v>988</v>
      </c>
      <c r="K359" t="s">
        <v>1222</v>
      </c>
      <c r="L359" t="s">
        <v>1192</v>
      </c>
      <c r="M359" t="s">
        <v>1189</v>
      </c>
      <c r="N359" s="3">
        <v>0.05</v>
      </c>
      <c r="O359" s="3">
        <v>0.05</v>
      </c>
      <c r="P359" s="3">
        <v>0.05</v>
      </c>
      <c r="Q359" s="3">
        <v>0.05</v>
      </c>
      <c r="R359">
        <v>358</v>
      </c>
      <c r="S359" t="s">
        <v>991</v>
      </c>
      <c r="T359" s="1">
        <v>12752363.210000001</v>
      </c>
      <c r="U359">
        <v>0</v>
      </c>
      <c r="V359">
        <v>0</v>
      </c>
      <c r="W359">
        <v>0</v>
      </c>
      <c r="X359">
        <v>0</v>
      </c>
      <c r="Y359">
        <v>0</v>
      </c>
      <c r="Z359" s="1">
        <v>12752363.210000001</v>
      </c>
      <c r="AA359">
        <v>0</v>
      </c>
      <c r="AB359">
        <v>0</v>
      </c>
      <c r="AC359">
        <v>0</v>
      </c>
      <c r="AD359">
        <v>0</v>
      </c>
      <c r="AE359" s="1">
        <v>12752363.210000001</v>
      </c>
      <c r="AF359" s="1">
        <f t="shared" si="21"/>
        <v>13389981.370500002</v>
      </c>
      <c r="AG359" s="1">
        <f t="shared" si="22"/>
        <v>14059480.439025003</v>
      </c>
      <c r="AH359" s="1">
        <f t="shared" si="23"/>
        <v>14762454.460976254</v>
      </c>
    </row>
    <row r="360" spans="1:34" x14ac:dyDescent="0.35">
      <c r="A360" s="8">
        <v>45</v>
      </c>
      <c r="B360" t="s">
        <v>980</v>
      </c>
      <c r="C360" s="9">
        <v>4501</v>
      </c>
      <c r="D360" t="s">
        <v>981</v>
      </c>
      <c r="E360" t="str">
        <f t="shared" si="20"/>
        <v xml:space="preserve">4501Fortalecimiento de la convivencia y la seguridad ciudadana                                                                                                </v>
      </c>
      <c r="F360">
        <v>4501026</v>
      </c>
      <c r="G360" t="s">
        <v>986</v>
      </c>
      <c r="H360" t="s">
        <v>992</v>
      </c>
      <c r="I360">
        <v>338</v>
      </c>
      <c r="J360" t="s">
        <v>984</v>
      </c>
      <c r="K360" t="s">
        <v>1222</v>
      </c>
      <c r="L360" t="s">
        <v>1191</v>
      </c>
      <c r="M360" t="s">
        <v>1189</v>
      </c>
      <c r="N360" s="3">
        <v>0</v>
      </c>
      <c r="O360" s="3">
        <v>0</v>
      </c>
      <c r="P360" s="3">
        <v>0</v>
      </c>
      <c r="Q360" s="3">
        <v>0</v>
      </c>
      <c r="R360">
        <v>513</v>
      </c>
      <c r="S360" t="s">
        <v>989</v>
      </c>
      <c r="T360">
        <v>0</v>
      </c>
      <c r="U360" s="1">
        <v>35631764.609999999</v>
      </c>
      <c r="V360">
        <v>0</v>
      </c>
      <c r="W360">
        <v>0</v>
      </c>
      <c r="X360" s="1">
        <v>35631764.609999999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 s="1">
        <v>0</v>
      </c>
      <c r="AG360" s="1">
        <v>0</v>
      </c>
      <c r="AH360" s="1">
        <v>0</v>
      </c>
    </row>
    <row r="361" spans="1:34" x14ac:dyDescent="0.35">
      <c r="A361" s="8">
        <v>45</v>
      </c>
      <c r="B361" t="s">
        <v>980</v>
      </c>
      <c r="C361" s="9">
        <v>4501</v>
      </c>
      <c r="D361" t="s">
        <v>981</v>
      </c>
      <c r="E361" t="str">
        <f t="shared" si="20"/>
        <v xml:space="preserve">4501Fortalecimiento de la convivencia y la seguridad ciudadana                                                                                                </v>
      </c>
      <c r="F361">
        <v>4501026</v>
      </c>
      <c r="G361" t="s">
        <v>986</v>
      </c>
      <c r="H361" t="s">
        <v>993</v>
      </c>
      <c r="I361">
        <v>338</v>
      </c>
      <c r="J361" t="s">
        <v>984</v>
      </c>
      <c r="K361" t="s">
        <v>1222</v>
      </c>
      <c r="L361" t="s">
        <v>1191</v>
      </c>
      <c r="M361" t="s">
        <v>1189</v>
      </c>
      <c r="N361" s="3">
        <v>0</v>
      </c>
      <c r="O361" s="3">
        <v>0</v>
      </c>
      <c r="P361" s="3">
        <v>0</v>
      </c>
      <c r="Q361" s="3">
        <v>0</v>
      </c>
      <c r="R361">
        <v>514</v>
      </c>
      <c r="S361" t="s">
        <v>991</v>
      </c>
      <c r="T361">
        <v>0</v>
      </c>
      <c r="U361" s="1">
        <v>16258473.939999999</v>
      </c>
      <c r="V361">
        <v>0</v>
      </c>
      <c r="W361">
        <v>0</v>
      </c>
      <c r="X361">
        <v>0</v>
      </c>
      <c r="Y361">
        <v>0</v>
      </c>
      <c r="Z361" s="1">
        <v>16258473.939999999</v>
      </c>
      <c r="AA361">
        <v>0</v>
      </c>
      <c r="AB361">
        <v>0</v>
      </c>
      <c r="AC361">
        <v>0</v>
      </c>
      <c r="AD361">
        <v>0</v>
      </c>
      <c r="AE361" s="1">
        <v>16258473.939999999</v>
      </c>
      <c r="AF361" s="1">
        <v>0</v>
      </c>
      <c r="AG361" s="1">
        <v>0</v>
      </c>
      <c r="AH361" s="1">
        <v>0</v>
      </c>
    </row>
    <row r="362" spans="1:34" x14ac:dyDescent="0.35">
      <c r="A362" s="8">
        <v>45</v>
      </c>
      <c r="B362" t="s">
        <v>980</v>
      </c>
      <c r="C362" s="9">
        <v>4501</v>
      </c>
      <c r="D362" t="s">
        <v>981</v>
      </c>
      <c r="E362" t="str">
        <f t="shared" si="20"/>
        <v xml:space="preserve">4501Fortalecimiento de la convivencia y la seguridad ciudadana                                                                                                </v>
      </c>
      <c r="F362">
        <v>4501028</v>
      </c>
      <c r="G362" t="s">
        <v>994</v>
      </c>
      <c r="H362" t="s">
        <v>999</v>
      </c>
      <c r="I362">
        <v>342</v>
      </c>
      <c r="J362" t="s">
        <v>239</v>
      </c>
      <c r="K362" t="s">
        <v>1221</v>
      </c>
      <c r="L362" t="s">
        <v>1191</v>
      </c>
      <c r="M362" t="s">
        <v>1185</v>
      </c>
      <c r="N362" s="3">
        <v>0</v>
      </c>
      <c r="O362" s="3">
        <v>0</v>
      </c>
      <c r="P362" s="3">
        <v>0</v>
      </c>
      <c r="Q362" s="3">
        <v>0</v>
      </c>
      <c r="R362">
        <v>573</v>
      </c>
      <c r="S362" t="s">
        <v>1000</v>
      </c>
      <c r="T362">
        <v>0</v>
      </c>
      <c r="U362" s="1">
        <v>135029230.81</v>
      </c>
      <c r="V362">
        <v>0</v>
      </c>
      <c r="W362">
        <v>0</v>
      </c>
      <c r="X362">
        <v>0</v>
      </c>
      <c r="Y362">
        <v>0</v>
      </c>
      <c r="Z362" s="1">
        <v>135029230.81</v>
      </c>
      <c r="AA362" s="1">
        <v>135029230.81</v>
      </c>
      <c r="AB362">
        <v>0</v>
      </c>
      <c r="AC362">
        <v>0</v>
      </c>
      <c r="AD362">
        <v>0</v>
      </c>
      <c r="AE362">
        <v>0</v>
      </c>
      <c r="AF362" s="1">
        <v>0</v>
      </c>
      <c r="AG362" s="1">
        <v>0</v>
      </c>
      <c r="AH362" s="1">
        <v>0</v>
      </c>
    </row>
    <row r="363" spans="1:34" x14ac:dyDescent="0.35">
      <c r="A363" s="8">
        <v>45</v>
      </c>
      <c r="B363" t="s">
        <v>980</v>
      </c>
      <c r="C363" s="9">
        <v>4501</v>
      </c>
      <c r="D363" t="s">
        <v>981</v>
      </c>
      <c r="E363" t="str">
        <f t="shared" si="20"/>
        <v xml:space="preserve">4501Fortalecimiento de la convivencia y la seguridad ciudadana                                                                                                </v>
      </c>
      <c r="F363">
        <v>4501028</v>
      </c>
      <c r="G363" t="s">
        <v>994</v>
      </c>
      <c r="H363" t="s">
        <v>1001</v>
      </c>
      <c r="I363">
        <v>510</v>
      </c>
      <c r="J363" t="s">
        <v>1002</v>
      </c>
      <c r="K363" t="s">
        <v>1222</v>
      </c>
      <c r="L363" t="s">
        <v>1192</v>
      </c>
      <c r="M363" t="s">
        <v>1189</v>
      </c>
      <c r="N363" s="3">
        <v>0</v>
      </c>
      <c r="O363" s="3">
        <v>0</v>
      </c>
      <c r="P363" s="3">
        <v>0</v>
      </c>
      <c r="Q363" s="3">
        <v>0</v>
      </c>
      <c r="R363">
        <v>604</v>
      </c>
      <c r="S363" t="s">
        <v>1003</v>
      </c>
      <c r="T363">
        <v>0</v>
      </c>
      <c r="U363" s="1">
        <v>1120560890</v>
      </c>
      <c r="V363">
        <v>0</v>
      </c>
      <c r="W363">
        <v>0</v>
      </c>
      <c r="X363">
        <v>0</v>
      </c>
      <c r="Y363">
        <v>0</v>
      </c>
      <c r="Z363" s="1">
        <v>1120560890</v>
      </c>
      <c r="AA363" s="1">
        <v>1120560890</v>
      </c>
      <c r="AB363" s="1">
        <v>901747104.05999994</v>
      </c>
      <c r="AC363" s="1">
        <v>901747104.05999994</v>
      </c>
      <c r="AD363">
        <v>0</v>
      </c>
      <c r="AE363">
        <v>0</v>
      </c>
      <c r="AF363" s="1">
        <v>0</v>
      </c>
      <c r="AG363" s="1">
        <v>0</v>
      </c>
      <c r="AH363" s="1">
        <f t="shared" si="23"/>
        <v>0</v>
      </c>
    </row>
    <row r="364" spans="1:34" x14ac:dyDescent="0.35">
      <c r="A364" s="8">
        <v>45</v>
      </c>
      <c r="B364" t="s">
        <v>980</v>
      </c>
      <c r="C364" s="9">
        <v>4501</v>
      </c>
      <c r="D364" t="s">
        <v>981</v>
      </c>
      <c r="E364" t="str">
        <f t="shared" si="20"/>
        <v xml:space="preserve">4501Fortalecimiento de la convivencia y la seguridad ciudadana                                                                                                </v>
      </c>
      <c r="F364">
        <v>4501029</v>
      </c>
      <c r="G364" t="s">
        <v>1004</v>
      </c>
      <c r="H364" t="s">
        <v>1005</v>
      </c>
      <c r="I364">
        <v>319</v>
      </c>
      <c r="J364" t="s">
        <v>1006</v>
      </c>
      <c r="K364" t="s">
        <v>1222</v>
      </c>
      <c r="L364" t="s">
        <v>1191</v>
      </c>
      <c r="M364" t="s">
        <v>1206</v>
      </c>
      <c r="N364" s="3">
        <v>0</v>
      </c>
      <c r="O364" s="3">
        <v>0</v>
      </c>
      <c r="P364" s="3">
        <v>0</v>
      </c>
      <c r="Q364" s="3">
        <v>0</v>
      </c>
      <c r="R364">
        <v>538</v>
      </c>
      <c r="S364" t="s">
        <v>1007</v>
      </c>
      <c r="T364">
        <v>0</v>
      </c>
      <c r="U364" s="1">
        <v>4830358255.3400002</v>
      </c>
      <c r="V364">
        <v>0</v>
      </c>
      <c r="W364">
        <v>0</v>
      </c>
      <c r="X364">
        <v>0</v>
      </c>
      <c r="Y364">
        <v>0</v>
      </c>
      <c r="Z364" s="1">
        <v>4830358255.3400002</v>
      </c>
      <c r="AA364">
        <v>0</v>
      </c>
      <c r="AB364">
        <v>0</v>
      </c>
      <c r="AC364">
        <v>0</v>
      </c>
      <c r="AD364">
        <v>0</v>
      </c>
      <c r="AE364" s="1">
        <v>4830358255.3400002</v>
      </c>
      <c r="AF364" s="1">
        <v>0</v>
      </c>
      <c r="AG364" s="1">
        <v>0</v>
      </c>
      <c r="AH364" s="1">
        <v>0</v>
      </c>
    </row>
    <row r="365" spans="1:34" x14ac:dyDescent="0.35">
      <c r="A365" s="8">
        <v>45</v>
      </c>
      <c r="B365" t="s">
        <v>980</v>
      </c>
      <c r="C365" s="9">
        <v>4501</v>
      </c>
      <c r="D365" t="s">
        <v>981</v>
      </c>
      <c r="E365" t="str">
        <f t="shared" si="20"/>
        <v xml:space="preserve">4501Fortalecimiento de la convivencia y la seguridad ciudadana                                                                                                </v>
      </c>
      <c r="F365">
        <v>4501029</v>
      </c>
      <c r="G365" t="s">
        <v>1004</v>
      </c>
      <c r="H365" t="s">
        <v>1008</v>
      </c>
      <c r="I365">
        <v>1</v>
      </c>
      <c r="J365" t="s">
        <v>225</v>
      </c>
      <c r="K365" t="s">
        <v>1221</v>
      </c>
      <c r="L365" t="s">
        <v>1192</v>
      </c>
      <c r="M365" t="s">
        <v>1185</v>
      </c>
      <c r="N365" s="3">
        <v>0.05</v>
      </c>
      <c r="O365" s="3">
        <v>0.05</v>
      </c>
      <c r="P365" s="3">
        <v>0.05</v>
      </c>
      <c r="Q365" s="3">
        <v>0.05</v>
      </c>
      <c r="R365">
        <v>460</v>
      </c>
      <c r="S365" t="s">
        <v>1007</v>
      </c>
      <c r="T365" s="1">
        <v>257776560</v>
      </c>
      <c r="U365">
        <v>0</v>
      </c>
      <c r="V365">
        <v>0</v>
      </c>
      <c r="W365" s="1">
        <v>100000000</v>
      </c>
      <c r="X365">
        <v>0</v>
      </c>
      <c r="Y365">
        <v>0</v>
      </c>
      <c r="Z365" s="1">
        <v>357776560</v>
      </c>
      <c r="AA365" s="1">
        <v>100000000</v>
      </c>
      <c r="AB365" s="1">
        <v>99975000</v>
      </c>
      <c r="AC365">
        <v>0</v>
      </c>
      <c r="AD365">
        <v>0</v>
      </c>
      <c r="AE365" s="1">
        <v>257776560</v>
      </c>
      <c r="AF365" s="1">
        <f t="shared" si="21"/>
        <v>375665388</v>
      </c>
      <c r="AG365" s="1">
        <f t="shared" si="22"/>
        <v>394448657.40000004</v>
      </c>
      <c r="AH365" s="1">
        <f t="shared" si="23"/>
        <v>414171090.27000004</v>
      </c>
    </row>
    <row r="366" spans="1:34" x14ac:dyDescent="0.35">
      <c r="A366" s="8">
        <v>45</v>
      </c>
      <c r="B366" t="s">
        <v>980</v>
      </c>
      <c r="C366" s="9">
        <v>4501</v>
      </c>
      <c r="D366" t="s">
        <v>981</v>
      </c>
      <c r="E366" t="str">
        <f t="shared" si="20"/>
        <v xml:space="preserve">4501Fortalecimiento de la convivencia y la seguridad ciudadana                                                                                                </v>
      </c>
      <c r="F366">
        <v>4501029</v>
      </c>
      <c r="G366" t="s">
        <v>1004</v>
      </c>
      <c r="H366" t="s">
        <v>1009</v>
      </c>
      <c r="I366">
        <v>260</v>
      </c>
      <c r="J366" t="s">
        <v>1010</v>
      </c>
      <c r="K366" t="s">
        <v>1222</v>
      </c>
      <c r="L366" t="s">
        <v>1192</v>
      </c>
      <c r="M366" t="s">
        <v>1206</v>
      </c>
      <c r="N366" s="3">
        <v>0.05</v>
      </c>
      <c r="O366" s="3">
        <v>0.05</v>
      </c>
      <c r="P366" s="3">
        <v>0.05</v>
      </c>
      <c r="Q366" s="3">
        <v>0.05</v>
      </c>
      <c r="R366">
        <v>461</v>
      </c>
      <c r="S366" t="s">
        <v>1007</v>
      </c>
      <c r="T366" s="1">
        <v>907956664.15999997</v>
      </c>
      <c r="U366">
        <v>0</v>
      </c>
      <c r="V366">
        <v>0</v>
      </c>
      <c r="W366">
        <v>0</v>
      </c>
      <c r="X366">
        <v>0</v>
      </c>
      <c r="Y366">
        <v>0</v>
      </c>
      <c r="Z366" s="1">
        <v>907956664.15999997</v>
      </c>
      <c r="AA366">
        <v>0</v>
      </c>
      <c r="AB366">
        <v>0</v>
      </c>
      <c r="AC366">
        <v>0</v>
      </c>
      <c r="AD366">
        <v>0</v>
      </c>
      <c r="AE366" s="1">
        <v>907956664.15999997</v>
      </c>
      <c r="AF366" s="1">
        <f t="shared" si="21"/>
        <v>953354497.36800003</v>
      </c>
      <c r="AG366" s="1">
        <f t="shared" si="22"/>
        <v>1001022222.2364001</v>
      </c>
      <c r="AH366" s="1">
        <f t="shared" si="23"/>
        <v>1051073333.3482202</v>
      </c>
    </row>
    <row r="367" spans="1:34" x14ac:dyDescent="0.35">
      <c r="A367" s="8">
        <v>45</v>
      </c>
      <c r="B367" t="s">
        <v>980</v>
      </c>
      <c r="C367" s="9">
        <v>4501</v>
      </c>
      <c r="D367" t="s">
        <v>981</v>
      </c>
      <c r="E367" t="str">
        <f t="shared" si="20"/>
        <v xml:space="preserve">4501Fortalecimiento de la convivencia y la seguridad ciudadana                                                                                                </v>
      </c>
      <c r="F367">
        <v>4501048</v>
      </c>
      <c r="G367" t="s">
        <v>1011</v>
      </c>
      <c r="H367" t="s">
        <v>1012</v>
      </c>
      <c r="I367">
        <v>32</v>
      </c>
      <c r="J367" t="s">
        <v>62</v>
      </c>
      <c r="K367" t="s">
        <v>1220</v>
      </c>
      <c r="L367" t="s">
        <v>1192</v>
      </c>
      <c r="M367" t="s">
        <v>1193</v>
      </c>
      <c r="N367" s="3">
        <v>0.06</v>
      </c>
      <c r="O367" s="3">
        <v>7.0000000000000007E-2</v>
      </c>
      <c r="P367" s="3">
        <v>7.0000000000000007E-2</v>
      </c>
      <c r="Q367" s="3">
        <v>7.0000000000000007E-2</v>
      </c>
      <c r="R367">
        <v>168</v>
      </c>
      <c r="S367" t="s">
        <v>1013</v>
      </c>
      <c r="T367" s="1">
        <v>193628023.75999999</v>
      </c>
      <c r="U367">
        <v>0</v>
      </c>
      <c r="V367">
        <v>0</v>
      </c>
      <c r="W367">
        <v>0</v>
      </c>
      <c r="X367">
        <v>0</v>
      </c>
      <c r="Y367">
        <v>0</v>
      </c>
      <c r="Z367" s="1">
        <v>193628023.75999999</v>
      </c>
      <c r="AA367" s="1">
        <v>38128471</v>
      </c>
      <c r="AB367" s="1">
        <v>38128471</v>
      </c>
      <c r="AC367" s="1">
        <v>38128471</v>
      </c>
      <c r="AD367" s="1">
        <v>38128471</v>
      </c>
      <c r="AE367" s="1">
        <v>155499552.75999999</v>
      </c>
      <c r="AF367" s="1">
        <f t="shared" si="21"/>
        <v>207181985.42320001</v>
      </c>
      <c r="AG367" s="1">
        <f t="shared" si="22"/>
        <v>221684724.40282401</v>
      </c>
      <c r="AH367" s="1">
        <f t="shared" si="23"/>
        <v>237202655.1110217</v>
      </c>
    </row>
    <row r="368" spans="1:34" x14ac:dyDescent="0.35">
      <c r="A368" s="8">
        <v>45</v>
      </c>
      <c r="B368" t="s">
        <v>980</v>
      </c>
      <c r="C368" s="9">
        <v>4501</v>
      </c>
      <c r="D368" t="s">
        <v>981</v>
      </c>
      <c r="E368" t="str">
        <f t="shared" si="20"/>
        <v xml:space="preserve">4501Fortalecimiento de la convivencia y la seguridad ciudadana                                                                                                </v>
      </c>
      <c r="F368">
        <v>4501048</v>
      </c>
      <c r="G368" t="s">
        <v>1011</v>
      </c>
      <c r="H368" t="s">
        <v>1014</v>
      </c>
      <c r="I368">
        <v>32</v>
      </c>
      <c r="J368" t="s">
        <v>62</v>
      </c>
      <c r="K368" t="s">
        <v>1220</v>
      </c>
      <c r="L368" t="s">
        <v>1192</v>
      </c>
      <c r="M368" t="s">
        <v>1193</v>
      </c>
      <c r="N368" s="3">
        <v>0.06</v>
      </c>
      <c r="O368" s="3">
        <v>7.0000000000000007E-2</v>
      </c>
      <c r="P368" s="3">
        <v>7.0000000000000007E-2</v>
      </c>
      <c r="Q368" s="3">
        <v>7.0000000000000007E-2</v>
      </c>
      <c r="R368">
        <v>185</v>
      </c>
      <c r="S368" t="s">
        <v>1015</v>
      </c>
      <c r="T368" s="1">
        <v>8538458</v>
      </c>
      <c r="U368">
        <v>0</v>
      </c>
      <c r="V368">
        <v>0</v>
      </c>
      <c r="W368">
        <v>0</v>
      </c>
      <c r="X368">
        <v>0</v>
      </c>
      <c r="Y368">
        <v>0</v>
      </c>
      <c r="Z368" s="1">
        <v>8538458</v>
      </c>
      <c r="AA368">
        <v>0</v>
      </c>
      <c r="AB368">
        <v>0</v>
      </c>
      <c r="AC368">
        <v>0</v>
      </c>
      <c r="AD368">
        <v>0</v>
      </c>
      <c r="AE368" s="1">
        <v>8538458</v>
      </c>
      <c r="AF368" s="1">
        <f t="shared" si="21"/>
        <v>9136150.0600000005</v>
      </c>
      <c r="AG368" s="1">
        <f t="shared" si="22"/>
        <v>9775680.5642000008</v>
      </c>
      <c r="AH368" s="1">
        <f t="shared" si="23"/>
        <v>10459978.203694001</v>
      </c>
    </row>
    <row r="369" spans="1:34" x14ac:dyDescent="0.35">
      <c r="A369" s="8">
        <v>45</v>
      </c>
      <c r="B369" t="s">
        <v>980</v>
      </c>
      <c r="C369" s="9">
        <v>4501</v>
      </c>
      <c r="D369" t="s">
        <v>981</v>
      </c>
      <c r="E369" t="str">
        <f t="shared" si="20"/>
        <v xml:space="preserve">4501Fortalecimiento de la convivencia y la seguridad ciudadana                                                                                                </v>
      </c>
      <c r="F369">
        <v>4501048</v>
      </c>
      <c r="G369" t="s">
        <v>1011</v>
      </c>
      <c r="H369" t="s">
        <v>1016</v>
      </c>
      <c r="I369">
        <v>32</v>
      </c>
      <c r="J369" t="s">
        <v>62</v>
      </c>
      <c r="K369" t="s">
        <v>1220</v>
      </c>
      <c r="L369" t="s">
        <v>1192</v>
      </c>
      <c r="M369" t="s">
        <v>1193</v>
      </c>
      <c r="N369" s="3">
        <v>0.06</v>
      </c>
      <c r="O369" s="3">
        <v>7.0000000000000007E-2</v>
      </c>
      <c r="P369" s="3">
        <v>7.0000000000000007E-2</v>
      </c>
      <c r="Q369" s="3">
        <v>7.0000000000000007E-2</v>
      </c>
      <c r="R369">
        <v>191</v>
      </c>
      <c r="S369" t="s">
        <v>1017</v>
      </c>
      <c r="T369" s="1">
        <v>5647485</v>
      </c>
      <c r="U369">
        <v>0</v>
      </c>
      <c r="V369">
        <v>0</v>
      </c>
      <c r="W369">
        <v>0</v>
      </c>
      <c r="X369">
        <v>0</v>
      </c>
      <c r="Y369">
        <v>0</v>
      </c>
      <c r="Z369" s="1">
        <v>5647485</v>
      </c>
      <c r="AA369" s="1">
        <v>2640990</v>
      </c>
      <c r="AB369" s="1">
        <v>2640990</v>
      </c>
      <c r="AC369" s="1">
        <v>2640990</v>
      </c>
      <c r="AD369" s="1">
        <v>2640990</v>
      </c>
      <c r="AE369" s="1">
        <v>3006495</v>
      </c>
      <c r="AF369" s="1">
        <f t="shared" si="21"/>
        <v>6042808.9500000002</v>
      </c>
      <c r="AG369" s="1">
        <f t="shared" si="22"/>
        <v>6465805.5765000004</v>
      </c>
      <c r="AH369" s="1">
        <f t="shared" si="23"/>
        <v>6918411.9668550007</v>
      </c>
    </row>
    <row r="370" spans="1:34" x14ac:dyDescent="0.35">
      <c r="A370" s="8">
        <v>45</v>
      </c>
      <c r="B370" t="s">
        <v>980</v>
      </c>
      <c r="C370" s="9">
        <v>4501</v>
      </c>
      <c r="D370" t="s">
        <v>981</v>
      </c>
      <c r="E370" t="str">
        <f t="shared" si="20"/>
        <v xml:space="preserve">4501Fortalecimiento de la convivencia y la seguridad ciudadana                                                                                                </v>
      </c>
      <c r="F370">
        <v>4501048</v>
      </c>
      <c r="G370" t="s">
        <v>1011</v>
      </c>
      <c r="H370" t="s">
        <v>1018</v>
      </c>
      <c r="I370">
        <v>32</v>
      </c>
      <c r="J370" t="s">
        <v>62</v>
      </c>
      <c r="K370" t="s">
        <v>1220</v>
      </c>
      <c r="L370" t="s">
        <v>1192</v>
      </c>
      <c r="M370" t="s">
        <v>1193</v>
      </c>
      <c r="N370" s="3">
        <v>0.06</v>
      </c>
      <c r="O370" s="3">
        <v>7.0000000000000007E-2</v>
      </c>
      <c r="P370" s="3">
        <v>7.0000000000000007E-2</v>
      </c>
      <c r="Q370" s="3">
        <v>7.0000000000000007E-2</v>
      </c>
      <c r="R370">
        <v>199</v>
      </c>
      <c r="S370" t="s">
        <v>1019</v>
      </c>
      <c r="T370" s="1">
        <v>17825575</v>
      </c>
      <c r="U370">
        <v>0</v>
      </c>
      <c r="V370">
        <v>0</v>
      </c>
      <c r="W370">
        <v>0</v>
      </c>
      <c r="X370">
        <v>0</v>
      </c>
      <c r="Y370">
        <v>0</v>
      </c>
      <c r="Z370" s="1">
        <v>17825575</v>
      </c>
      <c r="AA370">
        <v>0</v>
      </c>
      <c r="AB370">
        <v>0</v>
      </c>
      <c r="AC370">
        <v>0</v>
      </c>
      <c r="AD370">
        <v>0</v>
      </c>
      <c r="AE370" s="1">
        <v>17825575</v>
      </c>
      <c r="AF370" s="1">
        <f t="shared" si="21"/>
        <v>19073365.25</v>
      </c>
      <c r="AG370" s="1">
        <f t="shared" si="22"/>
        <v>20408500.817500003</v>
      </c>
      <c r="AH370" s="1">
        <f t="shared" si="23"/>
        <v>21837095.874725003</v>
      </c>
    </row>
    <row r="371" spans="1:34" x14ac:dyDescent="0.35">
      <c r="A371" s="8">
        <v>45</v>
      </c>
      <c r="B371" t="s">
        <v>980</v>
      </c>
      <c r="C371" s="9">
        <v>4501</v>
      </c>
      <c r="D371" t="s">
        <v>981</v>
      </c>
      <c r="E371" t="str">
        <f t="shared" si="20"/>
        <v xml:space="preserve">4501Fortalecimiento de la convivencia y la seguridad ciudadana                                                                                                </v>
      </c>
      <c r="F371">
        <v>4501048</v>
      </c>
      <c r="G371" t="s">
        <v>1011</v>
      </c>
      <c r="H371" t="s">
        <v>1020</v>
      </c>
      <c r="I371">
        <v>32</v>
      </c>
      <c r="J371" t="s">
        <v>62</v>
      </c>
      <c r="K371" t="s">
        <v>1220</v>
      </c>
      <c r="L371" t="s">
        <v>1192</v>
      </c>
      <c r="M371" t="s">
        <v>1193</v>
      </c>
      <c r="N371" s="3">
        <v>0.06</v>
      </c>
      <c r="O371" s="3">
        <v>7.0000000000000007E-2</v>
      </c>
      <c r="P371" s="3">
        <v>7.0000000000000007E-2</v>
      </c>
      <c r="Q371" s="3">
        <v>7.0000000000000007E-2</v>
      </c>
      <c r="R371">
        <v>207</v>
      </c>
      <c r="S371" t="s">
        <v>1021</v>
      </c>
      <c r="T371" s="1">
        <v>6092940.2699999996</v>
      </c>
      <c r="U371">
        <v>0</v>
      </c>
      <c r="V371">
        <v>0</v>
      </c>
      <c r="W371">
        <v>0</v>
      </c>
      <c r="X371">
        <v>0</v>
      </c>
      <c r="Y371">
        <v>0</v>
      </c>
      <c r="Z371" s="1">
        <v>6092940.2699999996</v>
      </c>
      <c r="AA371" s="1">
        <v>4159296</v>
      </c>
      <c r="AB371" s="1">
        <v>4159296</v>
      </c>
      <c r="AC371" s="1">
        <v>4159296</v>
      </c>
      <c r="AD371" s="1">
        <v>4159296</v>
      </c>
      <c r="AE371" s="1">
        <v>1933644.27</v>
      </c>
      <c r="AF371" s="1">
        <f t="shared" si="21"/>
        <v>6519446.0888999999</v>
      </c>
      <c r="AG371" s="1">
        <f t="shared" si="22"/>
        <v>6975807.3151230002</v>
      </c>
      <c r="AH371" s="1">
        <f t="shared" si="23"/>
        <v>7464113.8271816103</v>
      </c>
    </row>
    <row r="372" spans="1:34" x14ac:dyDescent="0.35">
      <c r="A372" s="8">
        <v>45</v>
      </c>
      <c r="B372" t="s">
        <v>980</v>
      </c>
      <c r="C372" s="9">
        <v>4501</v>
      </c>
      <c r="D372" t="s">
        <v>981</v>
      </c>
      <c r="E372" t="str">
        <f t="shared" si="20"/>
        <v xml:space="preserve">4501Fortalecimiento de la convivencia y la seguridad ciudadana                                                                                                </v>
      </c>
      <c r="F372">
        <v>4501048</v>
      </c>
      <c r="G372" t="s">
        <v>1011</v>
      </c>
      <c r="H372" t="s">
        <v>1022</v>
      </c>
      <c r="I372">
        <v>32</v>
      </c>
      <c r="J372" t="s">
        <v>62</v>
      </c>
      <c r="K372" t="s">
        <v>1220</v>
      </c>
      <c r="L372" t="s">
        <v>1192</v>
      </c>
      <c r="M372" t="s">
        <v>1193</v>
      </c>
      <c r="N372" s="3">
        <v>0.06</v>
      </c>
      <c r="O372" s="3">
        <v>7.0000000000000007E-2</v>
      </c>
      <c r="P372" s="3">
        <v>7.0000000000000007E-2</v>
      </c>
      <c r="Q372" s="3">
        <v>7.0000000000000007E-2</v>
      </c>
      <c r="R372">
        <v>225</v>
      </c>
      <c r="S372" t="s">
        <v>1023</v>
      </c>
      <c r="T372" s="1">
        <v>23235362.850000001</v>
      </c>
      <c r="U372">
        <v>0</v>
      </c>
      <c r="V372">
        <v>0</v>
      </c>
      <c r="W372">
        <v>0</v>
      </c>
      <c r="X372">
        <v>0</v>
      </c>
      <c r="Y372">
        <v>0</v>
      </c>
      <c r="Z372" s="1">
        <v>23235362.850000001</v>
      </c>
      <c r="AA372" s="1">
        <v>5208900</v>
      </c>
      <c r="AB372" s="1">
        <v>5208900</v>
      </c>
      <c r="AC372" s="1">
        <v>5208900</v>
      </c>
      <c r="AD372" s="1">
        <v>5208900</v>
      </c>
      <c r="AE372" s="1">
        <v>18026462.850000001</v>
      </c>
      <c r="AF372" s="1">
        <f t="shared" si="21"/>
        <v>24861838.249500003</v>
      </c>
      <c r="AG372" s="1">
        <f t="shared" si="22"/>
        <v>26602166.926965006</v>
      </c>
      <c r="AH372" s="1">
        <f t="shared" si="23"/>
        <v>28464318.611852556</v>
      </c>
    </row>
    <row r="373" spans="1:34" x14ac:dyDescent="0.35">
      <c r="A373" s="8">
        <v>45</v>
      </c>
      <c r="B373" t="s">
        <v>980</v>
      </c>
      <c r="C373" s="9">
        <v>4501</v>
      </c>
      <c r="D373" t="s">
        <v>981</v>
      </c>
      <c r="E373" t="str">
        <f t="shared" si="20"/>
        <v xml:space="preserve">4501Fortalecimiento de la convivencia y la seguridad ciudadana                                                                                                </v>
      </c>
      <c r="F373">
        <v>4501048</v>
      </c>
      <c r="G373" t="s">
        <v>1011</v>
      </c>
      <c r="H373" t="s">
        <v>1024</v>
      </c>
      <c r="I373">
        <v>32</v>
      </c>
      <c r="J373" t="s">
        <v>62</v>
      </c>
      <c r="K373" t="s">
        <v>1220</v>
      </c>
      <c r="L373" t="s">
        <v>1192</v>
      </c>
      <c r="M373" t="s">
        <v>1193</v>
      </c>
      <c r="N373" s="3">
        <v>0.06</v>
      </c>
      <c r="O373" s="3">
        <v>7.0000000000000007E-2</v>
      </c>
      <c r="P373" s="3">
        <v>7.0000000000000007E-2</v>
      </c>
      <c r="Q373" s="3">
        <v>7.0000000000000007E-2</v>
      </c>
      <c r="R373">
        <v>235</v>
      </c>
      <c r="S373" t="s">
        <v>1025</v>
      </c>
      <c r="T373" s="1">
        <v>16458382.02</v>
      </c>
      <c r="U373">
        <v>0</v>
      </c>
      <c r="V373">
        <v>0</v>
      </c>
      <c r="W373">
        <v>0</v>
      </c>
      <c r="X373">
        <v>0</v>
      </c>
      <c r="Y373">
        <v>0</v>
      </c>
      <c r="Z373" s="1">
        <v>16458382.02</v>
      </c>
      <c r="AA373" s="1">
        <v>3690000</v>
      </c>
      <c r="AB373" s="1">
        <v>3690000</v>
      </c>
      <c r="AC373" s="1">
        <v>3690000</v>
      </c>
      <c r="AD373" s="1">
        <v>3690000</v>
      </c>
      <c r="AE373" s="1">
        <v>12768382.02</v>
      </c>
      <c r="AF373" s="1">
        <f t="shared" si="21"/>
        <v>17610468.761399999</v>
      </c>
      <c r="AG373" s="1">
        <f t="shared" si="22"/>
        <v>18843201.574698001</v>
      </c>
      <c r="AH373" s="1">
        <f t="shared" si="23"/>
        <v>20162225.684926864</v>
      </c>
    </row>
    <row r="374" spans="1:34" x14ac:dyDescent="0.35">
      <c r="A374" s="8">
        <v>45</v>
      </c>
      <c r="B374" t="s">
        <v>980</v>
      </c>
      <c r="C374" s="9">
        <v>4501</v>
      </c>
      <c r="D374" t="s">
        <v>981</v>
      </c>
      <c r="E374" t="str">
        <f t="shared" si="20"/>
        <v xml:space="preserve">4501Fortalecimiento de la convivencia y la seguridad ciudadana                                                                                                </v>
      </c>
      <c r="F374">
        <v>4501048</v>
      </c>
      <c r="G374" t="s">
        <v>1011</v>
      </c>
      <c r="H374" t="s">
        <v>1026</v>
      </c>
      <c r="I374">
        <v>32</v>
      </c>
      <c r="J374" t="s">
        <v>62</v>
      </c>
      <c r="K374" t="s">
        <v>1220</v>
      </c>
      <c r="L374" t="s">
        <v>1192</v>
      </c>
      <c r="M374" t="s">
        <v>1193</v>
      </c>
      <c r="N374" s="3">
        <v>0.06</v>
      </c>
      <c r="O374" s="3">
        <v>7.0000000000000007E-2</v>
      </c>
      <c r="P374" s="3">
        <v>7.0000000000000007E-2</v>
      </c>
      <c r="Q374" s="3">
        <v>7.0000000000000007E-2</v>
      </c>
      <c r="R374">
        <v>248</v>
      </c>
      <c r="S374" t="s">
        <v>1027</v>
      </c>
      <c r="T374" s="1">
        <v>19311039</v>
      </c>
      <c r="U374">
        <v>0</v>
      </c>
      <c r="V374">
        <v>0</v>
      </c>
      <c r="W374">
        <v>0</v>
      </c>
      <c r="X374">
        <v>0</v>
      </c>
      <c r="Y374">
        <v>0</v>
      </c>
      <c r="Z374" s="1">
        <v>19311039</v>
      </c>
      <c r="AA374">
        <v>0</v>
      </c>
      <c r="AB374">
        <v>0</v>
      </c>
      <c r="AC374">
        <v>0</v>
      </c>
      <c r="AD374">
        <v>0</v>
      </c>
      <c r="AE374" s="1">
        <v>19311039</v>
      </c>
      <c r="AF374" s="1">
        <f t="shared" si="21"/>
        <v>20662811.73</v>
      </c>
      <c r="AG374" s="1">
        <f t="shared" si="22"/>
        <v>22109208.551100001</v>
      </c>
      <c r="AH374" s="1">
        <f t="shared" si="23"/>
        <v>23656853.149677001</v>
      </c>
    </row>
    <row r="375" spans="1:34" x14ac:dyDescent="0.35">
      <c r="A375" s="8">
        <v>45</v>
      </c>
      <c r="B375" t="s">
        <v>980</v>
      </c>
      <c r="C375" s="9">
        <v>4501</v>
      </c>
      <c r="D375" t="s">
        <v>981</v>
      </c>
      <c r="E375" t="str">
        <f t="shared" si="20"/>
        <v xml:space="preserve">4501Fortalecimiento de la convivencia y la seguridad ciudadana                                                                                                </v>
      </c>
      <c r="F375">
        <v>4501048</v>
      </c>
      <c r="G375" t="s">
        <v>1011</v>
      </c>
      <c r="H375" t="s">
        <v>1028</v>
      </c>
      <c r="I375">
        <v>32</v>
      </c>
      <c r="J375" t="s">
        <v>62</v>
      </c>
      <c r="K375" t="s">
        <v>1220</v>
      </c>
      <c r="L375" t="s">
        <v>1192</v>
      </c>
      <c r="M375" t="s">
        <v>1193</v>
      </c>
      <c r="N375" s="3">
        <v>0.06</v>
      </c>
      <c r="O375" s="3">
        <v>7.0000000000000007E-2</v>
      </c>
      <c r="P375" s="3">
        <v>7.0000000000000007E-2</v>
      </c>
      <c r="Q375" s="3">
        <v>7.0000000000000007E-2</v>
      </c>
      <c r="R375">
        <v>249</v>
      </c>
      <c r="S375" t="s">
        <v>1029</v>
      </c>
      <c r="T375" s="1">
        <v>2317324.6800000002</v>
      </c>
      <c r="U375">
        <v>0</v>
      </c>
      <c r="V375">
        <v>0</v>
      </c>
      <c r="W375">
        <v>0</v>
      </c>
      <c r="X375">
        <v>0</v>
      </c>
      <c r="Y375">
        <v>0</v>
      </c>
      <c r="Z375" s="1">
        <v>2317324.6800000002</v>
      </c>
      <c r="AA375">
        <v>0</v>
      </c>
      <c r="AB375">
        <v>0</v>
      </c>
      <c r="AC375">
        <v>0</v>
      </c>
      <c r="AD375">
        <v>0</v>
      </c>
      <c r="AE375" s="1">
        <v>2317324.6800000002</v>
      </c>
      <c r="AF375" s="1">
        <f t="shared" si="21"/>
        <v>2479537.4076000005</v>
      </c>
      <c r="AG375" s="1">
        <f t="shared" si="22"/>
        <v>2653105.0261320006</v>
      </c>
      <c r="AH375" s="1">
        <f t="shared" si="23"/>
        <v>2838822.3779612407</v>
      </c>
    </row>
    <row r="376" spans="1:34" x14ac:dyDescent="0.35">
      <c r="A376" s="8">
        <v>45</v>
      </c>
      <c r="B376" t="s">
        <v>980</v>
      </c>
      <c r="C376" s="9">
        <v>4501</v>
      </c>
      <c r="D376" t="s">
        <v>981</v>
      </c>
      <c r="E376" t="str">
        <f t="shared" si="20"/>
        <v xml:space="preserve">4501Fortalecimiento de la convivencia y la seguridad ciudadana                                                                                                </v>
      </c>
      <c r="F376">
        <v>4501048</v>
      </c>
      <c r="G376" t="s">
        <v>1011</v>
      </c>
      <c r="H376" t="s">
        <v>1030</v>
      </c>
      <c r="I376">
        <v>32</v>
      </c>
      <c r="J376" t="s">
        <v>62</v>
      </c>
      <c r="K376" t="s">
        <v>1220</v>
      </c>
      <c r="L376" t="s">
        <v>1192</v>
      </c>
      <c r="M376" t="s">
        <v>1193</v>
      </c>
      <c r="N376" s="3">
        <v>0.06</v>
      </c>
      <c r="O376" s="3">
        <v>7.0000000000000007E-2</v>
      </c>
      <c r="P376" s="3">
        <v>7.0000000000000007E-2</v>
      </c>
      <c r="Q376" s="3">
        <v>7.0000000000000007E-2</v>
      </c>
      <c r="R376">
        <v>257</v>
      </c>
      <c r="S376" t="s">
        <v>1031</v>
      </c>
      <c r="T376" s="1">
        <v>7745120.9500000002</v>
      </c>
      <c r="U376">
        <v>0</v>
      </c>
      <c r="V376">
        <v>0</v>
      </c>
      <c r="W376">
        <v>0</v>
      </c>
      <c r="X376">
        <v>0</v>
      </c>
      <c r="Y376">
        <v>0</v>
      </c>
      <c r="Z376" s="1">
        <v>7745120.9500000002</v>
      </c>
      <c r="AA376" s="1">
        <v>1737300</v>
      </c>
      <c r="AB376" s="1">
        <v>1737300</v>
      </c>
      <c r="AC376" s="1">
        <v>1737300</v>
      </c>
      <c r="AD376" s="1">
        <v>1737300</v>
      </c>
      <c r="AE376" s="1">
        <v>6007820.9500000002</v>
      </c>
      <c r="AF376" s="1">
        <f t="shared" si="21"/>
        <v>8287279.4165000003</v>
      </c>
      <c r="AG376" s="1">
        <f t="shared" si="22"/>
        <v>8867388.9756550007</v>
      </c>
      <c r="AH376" s="1">
        <f t="shared" si="23"/>
        <v>9488106.2039508522</v>
      </c>
    </row>
    <row r="377" spans="1:34" x14ac:dyDescent="0.35">
      <c r="A377" s="8">
        <v>45</v>
      </c>
      <c r="B377" t="s">
        <v>980</v>
      </c>
      <c r="C377" s="9">
        <v>4501</v>
      </c>
      <c r="D377" t="s">
        <v>981</v>
      </c>
      <c r="E377" t="str">
        <f t="shared" si="20"/>
        <v xml:space="preserve">4501Fortalecimiento de la convivencia y la seguridad ciudadana                                                                                                </v>
      </c>
      <c r="F377">
        <v>4501048</v>
      </c>
      <c r="G377" t="s">
        <v>1011</v>
      </c>
      <c r="H377" t="s">
        <v>1032</v>
      </c>
      <c r="I377">
        <v>32</v>
      </c>
      <c r="J377" t="s">
        <v>62</v>
      </c>
      <c r="K377" t="s">
        <v>1220</v>
      </c>
      <c r="L377" t="s">
        <v>1192</v>
      </c>
      <c r="M377" t="s">
        <v>1193</v>
      </c>
      <c r="N377" s="3">
        <v>0.06</v>
      </c>
      <c r="O377" s="3">
        <v>7.0000000000000007E-2</v>
      </c>
      <c r="P377" s="3">
        <v>7.0000000000000007E-2</v>
      </c>
      <c r="Q377" s="3">
        <v>7.0000000000000007E-2</v>
      </c>
      <c r="R377">
        <v>264</v>
      </c>
      <c r="S377" t="s">
        <v>1033</v>
      </c>
      <c r="T377" s="1">
        <v>1010738.28</v>
      </c>
      <c r="U377">
        <v>0</v>
      </c>
      <c r="V377">
        <v>0</v>
      </c>
      <c r="W377">
        <v>0</v>
      </c>
      <c r="X377">
        <v>0</v>
      </c>
      <c r="Y377">
        <v>0</v>
      </c>
      <c r="Z377" s="1">
        <v>1010738.28</v>
      </c>
      <c r="AA377" s="1">
        <v>199400</v>
      </c>
      <c r="AB377" s="1">
        <v>199400</v>
      </c>
      <c r="AC377" s="1">
        <v>199400</v>
      </c>
      <c r="AD377" s="1">
        <v>199400</v>
      </c>
      <c r="AE377" s="1">
        <v>811338.28</v>
      </c>
      <c r="AF377" s="1">
        <f t="shared" si="21"/>
        <v>1081489.9596000002</v>
      </c>
      <c r="AG377" s="1">
        <f t="shared" si="22"/>
        <v>1157194.2567720003</v>
      </c>
      <c r="AH377" s="1">
        <f t="shared" si="23"/>
        <v>1238197.8547460404</v>
      </c>
    </row>
    <row r="378" spans="1:34" x14ac:dyDescent="0.35">
      <c r="A378" s="8">
        <v>45</v>
      </c>
      <c r="B378" t="s">
        <v>980</v>
      </c>
      <c r="C378" s="9">
        <v>4501</v>
      </c>
      <c r="D378" t="s">
        <v>981</v>
      </c>
      <c r="E378" t="str">
        <f t="shared" si="20"/>
        <v xml:space="preserve">4501Fortalecimiento de la convivencia y la seguridad ciudadana                                                                                                </v>
      </c>
      <c r="F378">
        <v>4501048</v>
      </c>
      <c r="G378" t="s">
        <v>1011</v>
      </c>
      <c r="H378" t="s">
        <v>1034</v>
      </c>
      <c r="I378">
        <v>32</v>
      </c>
      <c r="J378" t="s">
        <v>62</v>
      </c>
      <c r="K378" t="s">
        <v>1220</v>
      </c>
      <c r="L378" t="s">
        <v>1192</v>
      </c>
      <c r="M378" t="s">
        <v>1193</v>
      </c>
      <c r="N378" s="3">
        <v>0.06</v>
      </c>
      <c r="O378" s="3">
        <v>7.0000000000000007E-2</v>
      </c>
      <c r="P378" s="3">
        <v>7.0000000000000007E-2</v>
      </c>
      <c r="Q378" s="3">
        <v>7.0000000000000007E-2</v>
      </c>
      <c r="R378">
        <v>272</v>
      </c>
      <c r="S378" t="s">
        <v>1035</v>
      </c>
      <c r="T378" s="1">
        <v>5808840.71</v>
      </c>
      <c r="U378">
        <v>0</v>
      </c>
      <c r="V378">
        <v>0</v>
      </c>
      <c r="W378">
        <v>0</v>
      </c>
      <c r="X378">
        <v>0</v>
      </c>
      <c r="Y378">
        <v>0</v>
      </c>
      <c r="Z378" s="1">
        <v>5808840.71</v>
      </c>
      <c r="AA378" s="1">
        <v>1302800</v>
      </c>
      <c r="AB378" s="1">
        <v>1302800</v>
      </c>
      <c r="AC378" s="1">
        <v>1302800</v>
      </c>
      <c r="AD378" s="1">
        <v>1302800</v>
      </c>
      <c r="AE378" s="1">
        <v>4506040.71</v>
      </c>
      <c r="AF378" s="1">
        <f t="shared" si="21"/>
        <v>6215459.5597000001</v>
      </c>
      <c r="AG378" s="1">
        <f t="shared" si="22"/>
        <v>6650541.7288790001</v>
      </c>
      <c r="AH378" s="1">
        <f t="shared" si="23"/>
        <v>7116079.6499005305</v>
      </c>
    </row>
    <row r="379" spans="1:34" x14ac:dyDescent="0.35">
      <c r="A379" s="8">
        <v>45</v>
      </c>
      <c r="B379" t="s">
        <v>980</v>
      </c>
      <c r="C379" s="9">
        <v>4501</v>
      </c>
      <c r="D379" t="s">
        <v>981</v>
      </c>
      <c r="E379" t="str">
        <f t="shared" si="20"/>
        <v xml:space="preserve">4501Fortalecimiento de la convivencia y la seguridad ciudadana                                                                                                </v>
      </c>
      <c r="F379">
        <v>4501048</v>
      </c>
      <c r="G379" t="s">
        <v>1011</v>
      </c>
      <c r="H379" t="s">
        <v>1036</v>
      </c>
      <c r="I379">
        <v>32</v>
      </c>
      <c r="J379" t="s">
        <v>62</v>
      </c>
      <c r="K379" t="s">
        <v>1220</v>
      </c>
      <c r="L379" t="s">
        <v>1192</v>
      </c>
      <c r="M379" t="s">
        <v>1193</v>
      </c>
      <c r="N379" s="3">
        <v>0.06</v>
      </c>
      <c r="O379" s="3">
        <v>7.0000000000000007E-2</v>
      </c>
      <c r="P379" s="3">
        <v>7.0000000000000007E-2</v>
      </c>
      <c r="Q379" s="3">
        <v>7.0000000000000007E-2</v>
      </c>
      <c r="R379">
        <v>280</v>
      </c>
      <c r="S379" t="s">
        <v>1037</v>
      </c>
      <c r="T379" s="1">
        <v>968140.12</v>
      </c>
      <c r="U379">
        <v>0</v>
      </c>
      <c r="V379">
        <v>0</v>
      </c>
      <c r="W379">
        <v>0</v>
      </c>
      <c r="X379">
        <v>0</v>
      </c>
      <c r="Y379">
        <v>0</v>
      </c>
      <c r="Z379" s="1">
        <v>968140.12</v>
      </c>
      <c r="AA379" s="1">
        <v>217700</v>
      </c>
      <c r="AB379" s="1">
        <v>217700</v>
      </c>
      <c r="AC379" s="1">
        <v>217700</v>
      </c>
      <c r="AD379" s="1">
        <v>217700</v>
      </c>
      <c r="AE379" s="1">
        <v>750440.12</v>
      </c>
      <c r="AF379" s="1">
        <f t="shared" si="21"/>
        <v>1035909.9284000001</v>
      </c>
      <c r="AG379" s="1">
        <f t="shared" si="22"/>
        <v>1108423.6233880001</v>
      </c>
      <c r="AH379" s="1">
        <f t="shared" si="23"/>
        <v>1186013.2770251601</v>
      </c>
    </row>
    <row r="380" spans="1:34" x14ac:dyDescent="0.35">
      <c r="A380" s="8">
        <v>45</v>
      </c>
      <c r="B380" t="s">
        <v>980</v>
      </c>
      <c r="C380" s="9">
        <v>4501</v>
      </c>
      <c r="D380" t="s">
        <v>981</v>
      </c>
      <c r="E380" t="str">
        <f t="shared" si="20"/>
        <v xml:space="preserve">4501Fortalecimiento de la convivencia y la seguridad ciudadana                                                                                                </v>
      </c>
      <c r="F380">
        <v>4501048</v>
      </c>
      <c r="G380" t="s">
        <v>1011</v>
      </c>
      <c r="H380" t="s">
        <v>1038</v>
      </c>
      <c r="I380">
        <v>32</v>
      </c>
      <c r="J380" t="s">
        <v>62</v>
      </c>
      <c r="K380" t="s">
        <v>1220</v>
      </c>
      <c r="L380" t="s">
        <v>1192</v>
      </c>
      <c r="M380" t="s">
        <v>1193</v>
      </c>
      <c r="N380" s="3">
        <v>0.06</v>
      </c>
      <c r="O380" s="3">
        <v>7.0000000000000007E-2</v>
      </c>
      <c r="P380" s="3">
        <v>7.0000000000000007E-2</v>
      </c>
      <c r="Q380" s="3">
        <v>7.0000000000000007E-2</v>
      </c>
      <c r="R380">
        <v>295</v>
      </c>
      <c r="S380" t="s">
        <v>1039</v>
      </c>
      <c r="T380" s="1">
        <v>1936280.24</v>
      </c>
      <c r="U380">
        <v>0</v>
      </c>
      <c r="V380">
        <v>0</v>
      </c>
      <c r="W380">
        <v>0</v>
      </c>
      <c r="X380">
        <v>0</v>
      </c>
      <c r="Y380">
        <v>0</v>
      </c>
      <c r="Z380" s="1">
        <v>1936280.24</v>
      </c>
      <c r="AA380" s="1">
        <v>435200</v>
      </c>
      <c r="AB380" s="1">
        <v>435200</v>
      </c>
      <c r="AC380" s="1">
        <v>435200</v>
      </c>
      <c r="AD380" s="1">
        <v>435200</v>
      </c>
      <c r="AE380" s="1">
        <v>1501080.24</v>
      </c>
      <c r="AF380" s="1">
        <f t="shared" si="21"/>
        <v>2071819.8568000002</v>
      </c>
      <c r="AG380" s="1">
        <f t="shared" si="22"/>
        <v>2216847.2467760001</v>
      </c>
      <c r="AH380" s="1">
        <f t="shared" si="23"/>
        <v>2372026.5540503203</v>
      </c>
    </row>
    <row r="381" spans="1:34" x14ac:dyDescent="0.35">
      <c r="A381" s="8">
        <v>45</v>
      </c>
      <c r="B381" t="s">
        <v>980</v>
      </c>
      <c r="C381" s="9">
        <v>4501</v>
      </c>
      <c r="D381" t="s">
        <v>981</v>
      </c>
      <c r="E381" t="str">
        <f t="shared" si="20"/>
        <v xml:space="preserve">4501Fortalecimiento de la convivencia y la seguridad ciudadana                                                                                                </v>
      </c>
      <c r="F381">
        <v>4501048</v>
      </c>
      <c r="G381" t="s">
        <v>1011</v>
      </c>
      <c r="H381" t="s">
        <v>1040</v>
      </c>
      <c r="I381">
        <v>32</v>
      </c>
      <c r="J381" t="s">
        <v>62</v>
      </c>
      <c r="K381" t="s">
        <v>1220</v>
      </c>
      <c r="L381" t="s">
        <v>1192</v>
      </c>
      <c r="M381" t="s">
        <v>1193</v>
      </c>
      <c r="N381" s="3">
        <v>0.06</v>
      </c>
      <c r="O381" s="3">
        <v>7.0000000000000007E-2</v>
      </c>
      <c r="P381" s="3">
        <v>7.0000000000000007E-2</v>
      </c>
      <c r="Q381" s="3">
        <v>7.0000000000000007E-2</v>
      </c>
      <c r="R381">
        <v>303</v>
      </c>
      <c r="S381" t="s">
        <v>1041</v>
      </c>
      <c r="T381" s="1">
        <v>12908534.92</v>
      </c>
      <c r="U381">
        <v>0</v>
      </c>
      <c r="V381">
        <v>0</v>
      </c>
      <c r="W381">
        <v>0</v>
      </c>
      <c r="X381">
        <v>0</v>
      </c>
      <c r="Y381">
        <v>0</v>
      </c>
      <c r="Z381" s="1">
        <v>12908534.92</v>
      </c>
      <c r="AA381" s="1">
        <v>5281978</v>
      </c>
      <c r="AB381" s="1">
        <v>5281978</v>
      </c>
      <c r="AC381" s="1">
        <v>5281978</v>
      </c>
      <c r="AD381" s="1">
        <v>5281978</v>
      </c>
      <c r="AE381" s="1">
        <v>7626556.9199999999</v>
      </c>
      <c r="AF381" s="1">
        <f t="shared" si="21"/>
        <v>13812132.364400001</v>
      </c>
      <c r="AG381" s="1">
        <f t="shared" si="22"/>
        <v>14778981.629908003</v>
      </c>
      <c r="AH381" s="1">
        <f t="shared" si="23"/>
        <v>15813510.344001563</v>
      </c>
    </row>
    <row r="382" spans="1:34" x14ac:dyDescent="0.35">
      <c r="A382" s="8">
        <v>45</v>
      </c>
      <c r="B382" t="s">
        <v>980</v>
      </c>
      <c r="C382" s="9">
        <v>4501</v>
      </c>
      <c r="D382" t="s">
        <v>981</v>
      </c>
      <c r="E382" t="str">
        <f t="shared" si="20"/>
        <v xml:space="preserve">4501Fortalecimiento de la convivencia y la seguridad ciudadana                                                                                                </v>
      </c>
      <c r="F382">
        <v>4501048</v>
      </c>
      <c r="G382" t="s">
        <v>1011</v>
      </c>
      <c r="H382" t="s">
        <v>1042</v>
      </c>
      <c r="I382">
        <v>32</v>
      </c>
      <c r="J382" t="s">
        <v>62</v>
      </c>
      <c r="K382" t="s">
        <v>1220</v>
      </c>
      <c r="L382" t="s">
        <v>1192</v>
      </c>
      <c r="M382" t="s">
        <v>1193</v>
      </c>
      <c r="N382" s="3">
        <v>0.06</v>
      </c>
      <c r="O382" s="3">
        <v>7.0000000000000007E-2</v>
      </c>
      <c r="P382" s="3">
        <v>7.0000000000000007E-2</v>
      </c>
      <c r="Q382" s="3">
        <v>7.0000000000000007E-2</v>
      </c>
      <c r="R382">
        <v>309</v>
      </c>
      <c r="S382" t="s">
        <v>1043</v>
      </c>
      <c r="T382" s="1">
        <v>1075711.24</v>
      </c>
      <c r="U382">
        <v>0</v>
      </c>
      <c r="V382">
        <v>0</v>
      </c>
      <c r="W382">
        <v>0</v>
      </c>
      <c r="X382">
        <v>0</v>
      </c>
      <c r="Y382">
        <v>0</v>
      </c>
      <c r="Z382" s="1">
        <v>1075711.24</v>
      </c>
      <c r="AA382" s="1">
        <v>503046</v>
      </c>
      <c r="AB382" s="1">
        <v>503046</v>
      </c>
      <c r="AC382" s="1">
        <v>503046</v>
      </c>
      <c r="AD382" s="1">
        <v>503046</v>
      </c>
      <c r="AE382" s="1">
        <v>572665.24</v>
      </c>
      <c r="AF382" s="1">
        <f t="shared" si="21"/>
        <v>1151011.0268000001</v>
      </c>
      <c r="AG382" s="1">
        <f t="shared" si="22"/>
        <v>1231581.7986760002</v>
      </c>
      <c r="AH382" s="1">
        <f t="shared" si="23"/>
        <v>1317792.5245833204</v>
      </c>
    </row>
    <row r="383" spans="1:34" x14ac:dyDescent="0.35">
      <c r="A383" s="8">
        <v>45</v>
      </c>
      <c r="B383" t="s">
        <v>980</v>
      </c>
      <c r="C383" s="9">
        <v>4501</v>
      </c>
      <c r="D383" t="s">
        <v>981</v>
      </c>
      <c r="E383" t="str">
        <f t="shared" si="20"/>
        <v xml:space="preserve">4501Fortalecimiento de la convivencia y la seguridad ciudadana                                                                                                </v>
      </c>
      <c r="F383">
        <v>4501048</v>
      </c>
      <c r="G383" t="s">
        <v>1011</v>
      </c>
      <c r="H383" t="s">
        <v>1044</v>
      </c>
      <c r="I383">
        <v>32</v>
      </c>
      <c r="J383" t="s">
        <v>62</v>
      </c>
      <c r="K383" t="s">
        <v>1220</v>
      </c>
      <c r="L383" t="s">
        <v>1192</v>
      </c>
      <c r="M383" t="s">
        <v>1193</v>
      </c>
      <c r="N383" s="3">
        <v>0.06</v>
      </c>
      <c r="O383" s="3">
        <v>7.0000000000000007E-2</v>
      </c>
      <c r="P383" s="3">
        <v>7.0000000000000007E-2</v>
      </c>
      <c r="Q383" s="3">
        <v>7.0000000000000007E-2</v>
      </c>
      <c r="R383">
        <v>462</v>
      </c>
      <c r="S383" t="s">
        <v>1045</v>
      </c>
      <c r="T383" s="1">
        <v>968140.12</v>
      </c>
      <c r="U383">
        <v>0</v>
      </c>
      <c r="V383">
        <v>0</v>
      </c>
      <c r="W383">
        <v>0</v>
      </c>
      <c r="X383">
        <v>0</v>
      </c>
      <c r="Y383">
        <v>0</v>
      </c>
      <c r="Z383" s="1">
        <v>968140.12</v>
      </c>
      <c r="AA383" s="1">
        <v>217700</v>
      </c>
      <c r="AB383" s="1">
        <v>217700</v>
      </c>
      <c r="AC383" s="1">
        <v>217700</v>
      </c>
      <c r="AD383" s="1">
        <v>217700</v>
      </c>
      <c r="AE383" s="1">
        <v>750440.12</v>
      </c>
      <c r="AF383" s="1">
        <f t="shared" si="21"/>
        <v>1035909.9284000001</v>
      </c>
      <c r="AG383" s="1">
        <f t="shared" si="22"/>
        <v>1108423.6233880001</v>
      </c>
      <c r="AH383" s="1">
        <f t="shared" si="23"/>
        <v>1186013.2770251601</v>
      </c>
    </row>
    <row r="384" spans="1:34" x14ac:dyDescent="0.35">
      <c r="A384" s="8">
        <v>45</v>
      </c>
      <c r="B384" t="s">
        <v>980</v>
      </c>
      <c r="C384" s="9">
        <v>4502</v>
      </c>
      <c r="D384" t="s">
        <v>1046</v>
      </c>
      <c r="E384" t="str">
        <f t="shared" si="20"/>
        <v xml:space="preserve">4502Fortalecimiento del buen gobierno para el respeto y garantia de los derechos humanos                                                                      </v>
      </c>
      <c r="F384">
        <v>4502001</v>
      </c>
      <c r="G384" t="s">
        <v>1047</v>
      </c>
      <c r="H384" t="s">
        <v>1048</v>
      </c>
      <c r="I384">
        <v>1</v>
      </c>
      <c r="J384" t="s">
        <v>225</v>
      </c>
      <c r="K384" t="s">
        <v>1221</v>
      </c>
      <c r="L384" t="s">
        <v>1192</v>
      </c>
      <c r="M384" t="s">
        <v>1185</v>
      </c>
      <c r="N384" s="3">
        <v>0.05</v>
      </c>
      <c r="O384" s="3">
        <v>0.05</v>
      </c>
      <c r="P384" s="3">
        <v>0.05</v>
      </c>
      <c r="Q384" s="3">
        <v>0.05</v>
      </c>
      <c r="R384">
        <v>359</v>
      </c>
      <c r="S384" t="s">
        <v>1049</v>
      </c>
      <c r="T384" s="1">
        <v>50000000</v>
      </c>
      <c r="U384">
        <v>0</v>
      </c>
      <c r="V384">
        <v>0</v>
      </c>
      <c r="W384">
        <v>0</v>
      </c>
      <c r="X384">
        <v>0</v>
      </c>
      <c r="Y384">
        <v>0</v>
      </c>
      <c r="Z384" s="1">
        <v>50000000</v>
      </c>
      <c r="AA384">
        <v>0</v>
      </c>
      <c r="AB384">
        <v>0</v>
      </c>
      <c r="AC384">
        <v>0</v>
      </c>
      <c r="AD384">
        <v>0</v>
      </c>
      <c r="AE384" s="1">
        <v>50000000</v>
      </c>
      <c r="AF384" s="1">
        <f t="shared" si="21"/>
        <v>52500000</v>
      </c>
      <c r="AG384" s="1">
        <f t="shared" si="22"/>
        <v>55125000</v>
      </c>
      <c r="AH384" s="1">
        <f t="shared" si="23"/>
        <v>57881250</v>
      </c>
    </row>
    <row r="385" spans="1:34" x14ac:dyDescent="0.35">
      <c r="A385" s="8">
        <v>45</v>
      </c>
      <c r="B385" t="s">
        <v>980</v>
      </c>
      <c r="C385" s="9">
        <v>4502</v>
      </c>
      <c r="D385" t="s">
        <v>1046</v>
      </c>
      <c r="E385" t="str">
        <f t="shared" si="20"/>
        <v xml:space="preserve">4502Fortalecimiento del buen gobierno para el respeto y garantia de los derechos humanos                                                                      </v>
      </c>
      <c r="F385">
        <v>4502001</v>
      </c>
      <c r="G385" t="s">
        <v>1047</v>
      </c>
      <c r="H385" t="s">
        <v>1050</v>
      </c>
      <c r="I385">
        <v>1</v>
      </c>
      <c r="J385" t="s">
        <v>225</v>
      </c>
      <c r="K385" t="s">
        <v>1221</v>
      </c>
      <c r="L385" t="s">
        <v>1192</v>
      </c>
      <c r="M385" t="s">
        <v>1185</v>
      </c>
      <c r="N385" s="3">
        <v>0.05</v>
      </c>
      <c r="O385" s="3">
        <v>0.05</v>
      </c>
      <c r="P385" s="3">
        <v>0.05</v>
      </c>
      <c r="Q385" s="3">
        <v>0.05</v>
      </c>
      <c r="R385">
        <v>360</v>
      </c>
      <c r="S385" t="s">
        <v>1051</v>
      </c>
      <c r="T385" s="1">
        <v>20000000</v>
      </c>
      <c r="U385">
        <v>0</v>
      </c>
      <c r="V385">
        <v>0</v>
      </c>
      <c r="W385">
        <v>0</v>
      </c>
      <c r="X385">
        <v>0</v>
      </c>
      <c r="Y385">
        <v>0</v>
      </c>
      <c r="Z385" s="1">
        <v>20000000</v>
      </c>
      <c r="AA385">
        <v>0</v>
      </c>
      <c r="AB385">
        <v>0</v>
      </c>
      <c r="AC385">
        <v>0</v>
      </c>
      <c r="AD385">
        <v>0</v>
      </c>
      <c r="AE385" s="1">
        <v>20000000</v>
      </c>
      <c r="AF385" s="1">
        <f t="shared" si="21"/>
        <v>21000000</v>
      </c>
      <c r="AG385" s="1">
        <f t="shared" si="22"/>
        <v>22050000</v>
      </c>
      <c r="AH385" s="1">
        <f t="shared" si="23"/>
        <v>23152500</v>
      </c>
    </row>
    <row r="386" spans="1:34" x14ac:dyDescent="0.35">
      <c r="A386" s="8">
        <v>45</v>
      </c>
      <c r="B386" t="s">
        <v>980</v>
      </c>
      <c r="C386" s="9">
        <v>4502</v>
      </c>
      <c r="D386" t="s">
        <v>1046</v>
      </c>
      <c r="E386" t="str">
        <f t="shared" si="20"/>
        <v xml:space="preserve">4502Fortalecimiento del buen gobierno para el respeto y garantia de los derechos humanos                                                                      </v>
      </c>
      <c r="F386">
        <v>4502001</v>
      </c>
      <c r="G386" t="s">
        <v>1047</v>
      </c>
      <c r="H386" t="s">
        <v>1052</v>
      </c>
      <c r="I386">
        <v>1</v>
      </c>
      <c r="J386" t="s">
        <v>225</v>
      </c>
      <c r="K386" t="s">
        <v>1221</v>
      </c>
      <c r="L386" t="s">
        <v>1192</v>
      </c>
      <c r="M386" t="s">
        <v>1185</v>
      </c>
      <c r="N386" s="3">
        <v>0.05</v>
      </c>
      <c r="O386" s="3">
        <v>0.05</v>
      </c>
      <c r="P386" s="3">
        <v>0.05</v>
      </c>
      <c r="Q386" s="3">
        <v>0.05</v>
      </c>
      <c r="R386">
        <v>361</v>
      </c>
      <c r="S386" t="s">
        <v>1053</v>
      </c>
      <c r="T386" s="1">
        <v>20000000</v>
      </c>
      <c r="U386">
        <v>0</v>
      </c>
      <c r="V386">
        <v>0</v>
      </c>
      <c r="W386">
        <v>0</v>
      </c>
      <c r="X386">
        <v>0</v>
      </c>
      <c r="Y386">
        <v>0</v>
      </c>
      <c r="Z386" s="1">
        <v>20000000</v>
      </c>
      <c r="AA386">
        <v>0</v>
      </c>
      <c r="AB386">
        <v>0</v>
      </c>
      <c r="AC386">
        <v>0</v>
      </c>
      <c r="AD386">
        <v>0</v>
      </c>
      <c r="AE386" s="1">
        <v>20000000</v>
      </c>
      <c r="AF386" s="1">
        <f t="shared" si="21"/>
        <v>21000000</v>
      </c>
      <c r="AG386" s="1">
        <f t="shared" si="22"/>
        <v>22050000</v>
      </c>
      <c r="AH386" s="1">
        <f t="shared" si="23"/>
        <v>23152500</v>
      </c>
    </row>
    <row r="387" spans="1:34" x14ac:dyDescent="0.35">
      <c r="A387" s="8">
        <v>45</v>
      </c>
      <c r="B387" t="s">
        <v>980</v>
      </c>
      <c r="C387" s="9">
        <v>4502</v>
      </c>
      <c r="D387" t="s">
        <v>1046</v>
      </c>
      <c r="E387" t="str">
        <f t="shared" ref="E387:E447" si="24">+CONCATENATE(C387, ,D387)</f>
        <v xml:space="preserve">4502Fortalecimiento del buen gobierno para el respeto y garantia de los derechos humanos                                                                      </v>
      </c>
      <c r="F387">
        <v>4502001</v>
      </c>
      <c r="G387" t="s">
        <v>1047</v>
      </c>
      <c r="H387" t="s">
        <v>1054</v>
      </c>
      <c r="I387">
        <v>32</v>
      </c>
      <c r="J387" t="s">
        <v>62</v>
      </c>
      <c r="K387" t="s">
        <v>1220</v>
      </c>
      <c r="L387" t="s">
        <v>1192</v>
      </c>
      <c r="M387" t="s">
        <v>1193</v>
      </c>
      <c r="N387" s="3">
        <v>0.06</v>
      </c>
      <c r="O387" s="3">
        <v>7.0000000000000007E-2</v>
      </c>
      <c r="P387" s="3">
        <v>7.0000000000000007E-2</v>
      </c>
      <c r="Q387" s="3">
        <v>7.0000000000000007E-2</v>
      </c>
      <c r="R387">
        <v>362</v>
      </c>
      <c r="S387" t="s">
        <v>1049</v>
      </c>
      <c r="T387" s="1">
        <v>100000000</v>
      </c>
      <c r="U387">
        <v>0</v>
      </c>
      <c r="V387">
        <v>0</v>
      </c>
      <c r="W387">
        <v>0</v>
      </c>
      <c r="X387">
        <v>0</v>
      </c>
      <c r="Y387">
        <v>0</v>
      </c>
      <c r="Z387" s="1">
        <v>100000000</v>
      </c>
      <c r="AA387">
        <v>0</v>
      </c>
      <c r="AB387">
        <v>0</v>
      </c>
      <c r="AC387">
        <v>0</v>
      </c>
      <c r="AD387">
        <v>0</v>
      </c>
      <c r="AE387" s="1">
        <v>100000000</v>
      </c>
      <c r="AF387" s="1">
        <f t="shared" ref="AF387:AF447" si="25">+$Z387*(1+$O387)</f>
        <v>107000000</v>
      </c>
      <c r="AG387" s="1">
        <f t="shared" ref="AG387:AG447" si="26">+$AF387*(1+$P387)</f>
        <v>114490000</v>
      </c>
      <c r="AH387" s="1">
        <f t="shared" ref="AH387:AH447" si="27">+$AG387*(1+$Q387)</f>
        <v>122504300</v>
      </c>
    </row>
    <row r="388" spans="1:34" x14ac:dyDescent="0.35">
      <c r="A388" s="8">
        <v>45</v>
      </c>
      <c r="B388" t="s">
        <v>980</v>
      </c>
      <c r="C388" s="9">
        <v>4502</v>
      </c>
      <c r="D388" t="s">
        <v>1046</v>
      </c>
      <c r="E388" t="str">
        <f t="shared" si="24"/>
        <v xml:space="preserve">4502Fortalecimiento del buen gobierno para el respeto y garantia de los derechos humanos                                                                      </v>
      </c>
      <c r="F388">
        <v>4502001</v>
      </c>
      <c r="G388" t="s">
        <v>1047</v>
      </c>
      <c r="H388" t="s">
        <v>1055</v>
      </c>
      <c r="I388">
        <v>342</v>
      </c>
      <c r="J388" t="s">
        <v>239</v>
      </c>
      <c r="K388" t="s">
        <v>1221</v>
      </c>
      <c r="L388" t="s">
        <v>1191</v>
      </c>
      <c r="M388" t="s">
        <v>1185</v>
      </c>
      <c r="N388" s="3">
        <v>0</v>
      </c>
      <c r="O388" s="3">
        <v>0</v>
      </c>
      <c r="P388" s="3">
        <v>0</v>
      </c>
      <c r="Q388" s="3">
        <v>0</v>
      </c>
      <c r="R388">
        <v>587</v>
      </c>
      <c r="S388" t="s">
        <v>1056</v>
      </c>
      <c r="T388">
        <v>0</v>
      </c>
      <c r="U388" s="1">
        <v>30000000</v>
      </c>
      <c r="V388">
        <v>0</v>
      </c>
      <c r="W388">
        <v>0</v>
      </c>
      <c r="X388">
        <v>0</v>
      </c>
      <c r="Y388">
        <v>0</v>
      </c>
      <c r="Z388" s="1">
        <v>30000000</v>
      </c>
      <c r="AA388">
        <v>0</v>
      </c>
      <c r="AB388">
        <v>0</v>
      </c>
      <c r="AC388">
        <v>0</v>
      </c>
      <c r="AD388">
        <v>0</v>
      </c>
      <c r="AE388" s="1">
        <v>30000000</v>
      </c>
      <c r="AF388" s="1">
        <v>0</v>
      </c>
      <c r="AG388" s="1">
        <v>0</v>
      </c>
      <c r="AH388" s="1">
        <v>0</v>
      </c>
    </row>
    <row r="389" spans="1:34" x14ac:dyDescent="0.35">
      <c r="A389" s="8">
        <v>45</v>
      </c>
      <c r="B389" t="s">
        <v>980</v>
      </c>
      <c r="C389" s="9">
        <v>4502</v>
      </c>
      <c r="D389" t="s">
        <v>1046</v>
      </c>
      <c r="E389" t="str">
        <f t="shared" si="24"/>
        <v xml:space="preserve">4502Fortalecimiento del buen gobierno para el respeto y garantia de los derechos humanos                                                                      </v>
      </c>
      <c r="F389">
        <v>4502026</v>
      </c>
      <c r="G389" t="s">
        <v>1057</v>
      </c>
      <c r="H389" t="s">
        <v>1058</v>
      </c>
      <c r="I389">
        <v>1</v>
      </c>
      <c r="J389" t="s">
        <v>225</v>
      </c>
      <c r="K389" t="s">
        <v>1221</v>
      </c>
      <c r="L389" t="s">
        <v>1192</v>
      </c>
      <c r="M389" t="s">
        <v>1185</v>
      </c>
      <c r="N389" s="3">
        <v>0.05</v>
      </c>
      <c r="O389" s="3">
        <v>0.05</v>
      </c>
      <c r="P389" s="3">
        <v>0.05</v>
      </c>
      <c r="Q389" s="3">
        <v>0.05</v>
      </c>
      <c r="R389">
        <v>363</v>
      </c>
      <c r="S389" t="s">
        <v>1059</v>
      </c>
      <c r="T389" s="1">
        <v>50000000</v>
      </c>
      <c r="U389">
        <v>0</v>
      </c>
      <c r="V389">
        <v>0</v>
      </c>
      <c r="W389">
        <v>0</v>
      </c>
      <c r="X389">
        <v>0</v>
      </c>
      <c r="Y389">
        <v>0</v>
      </c>
      <c r="Z389" s="1">
        <v>50000000</v>
      </c>
      <c r="AA389">
        <v>0</v>
      </c>
      <c r="AB389">
        <v>0</v>
      </c>
      <c r="AC389">
        <v>0</v>
      </c>
      <c r="AD389">
        <v>0</v>
      </c>
      <c r="AE389" s="1">
        <v>50000000</v>
      </c>
      <c r="AF389" s="1">
        <f t="shared" si="25"/>
        <v>52500000</v>
      </c>
      <c r="AG389" s="1">
        <f t="shared" si="26"/>
        <v>55125000</v>
      </c>
      <c r="AH389" s="1">
        <f t="shared" si="27"/>
        <v>57881250</v>
      </c>
    </row>
    <row r="390" spans="1:34" x14ac:dyDescent="0.35">
      <c r="A390" s="8">
        <v>45</v>
      </c>
      <c r="B390" t="s">
        <v>980</v>
      </c>
      <c r="C390" s="9">
        <v>4502</v>
      </c>
      <c r="D390" t="s">
        <v>1046</v>
      </c>
      <c r="E390" t="str">
        <f t="shared" si="24"/>
        <v xml:space="preserve">4502Fortalecimiento del buen gobierno para el respeto y garantia de los derechos humanos                                                                      </v>
      </c>
      <c r="F390">
        <v>4502026</v>
      </c>
      <c r="G390" t="s">
        <v>1057</v>
      </c>
      <c r="H390" t="s">
        <v>1060</v>
      </c>
      <c r="I390">
        <v>32</v>
      </c>
      <c r="J390" t="s">
        <v>62</v>
      </c>
      <c r="K390" t="s">
        <v>1220</v>
      </c>
      <c r="L390" t="s">
        <v>1192</v>
      </c>
      <c r="M390" t="s">
        <v>1193</v>
      </c>
      <c r="N390" s="3">
        <v>0.06</v>
      </c>
      <c r="O390" s="3">
        <v>7.0000000000000007E-2</v>
      </c>
      <c r="P390" s="3">
        <v>7.0000000000000007E-2</v>
      </c>
      <c r="Q390" s="3">
        <v>7.0000000000000007E-2</v>
      </c>
      <c r="R390">
        <v>364</v>
      </c>
      <c r="S390" t="s">
        <v>1059</v>
      </c>
      <c r="T390" s="1">
        <v>50000000</v>
      </c>
      <c r="U390">
        <v>0</v>
      </c>
      <c r="V390">
        <v>0</v>
      </c>
      <c r="W390">
        <v>0</v>
      </c>
      <c r="X390" s="1">
        <v>50000000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 s="1">
        <f t="shared" si="25"/>
        <v>0</v>
      </c>
      <c r="AG390" s="1">
        <f t="shared" si="26"/>
        <v>0</v>
      </c>
      <c r="AH390" s="1">
        <f t="shared" si="27"/>
        <v>0</v>
      </c>
    </row>
    <row r="391" spans="1:34" x14ac:dyDescent="0.35">
      <c r="A391" s="8">
        <v>45</v>
      </c>
      <c r="B391" t="s">
        <v>980</v>
      </c>
      <c r="C391" s="9">
        <v>4502</v>
      </c>
      <c r="D391" t="s">
        <v>1046</v>
      </c>
      <c r="E391" t="str">
        <f t="shared" si="24"/>
        <v xml:space="preserve">4502Fortalecimiento del buen gobierno para el respeto y garantia de los derechos humanos                                                                      </v>
      </c>
      <c r="F391">
        <v>4502033</v>
      </c>
      <c r="G391" t="s">
        <v>1061</v>
      </c>
      <c r="H391" t="s">
        <v>1062</v>
      </c>
      <c r="I391">
        <v>1</v>
      </c>
      <c r="J391" t="s">
        <v>225</v>
      </c>
      <c r="K391" t="s">
        <v>1221</v>
      </c>
      <c r="L391" t="s">
        <v>1192</v>
      </c>
      <c r="M391" t="s">
        <v>1185</v>
      </c>
      <c r="N391" s="3">
        <v>0.05</v>
      </c>
      <c r="O391" s="3">
        <v>0.05</v>
      </c>
      <c r="P391" s="3">
        <v>0.05</v>
      </c>
      <c r="Q391" s="3">
        <v>0.05</v>
      </c>
      <c r="R391">
        <v>481</v>
      </c>
      <c r="S391" t="s">
        <v>1063</v>
      </c>
      <c r="T391">
        <v>0</v>
      </c>
      <c r="U391">
        <v>0</v>
      </c>
      <c r="V391">
        <v>0</v>
      </c>
      <c r="W391" s="1">
        <v>20000000</v>
      </c>
      <c r="X391">
        <v>0</v>
      </c>
      <c r="Y391">
        <v>0</v>
      </c>
      <c r="Z391" s="1">
        <v>20000000</v>
      </c>
      <c r="AA391">
        <v>0</v>
      </c>
      <c r="AB391">
        <v>0</v>
      </c>
      <c r="AC391">
        <v>0</v>
      </c>
      <c r="AD391">
        <v>0</v>
      </c>
      <c r="AE391" s="1">
        <v>20000000</v>
      </c>
      <c r="AF391" s="1">
        <f t="shared" si="25"/>
        <v>21000000</v>
      </c>
      <c r="AG391" s="1">
        <f t="shared" si="26"/>
        <v>22050000</v>
      </c>
      <c r="AH391" s="1">
        <f t="shared" si="27"/>
        <v>23152500</v>
      </c>
    </row>
    <row r="392" spans="1:34" x14ac:dyDescent="0.35">
      <c r="A392" s="8">
        <v>45</v>
      </c>
      <c r="B392" t="s">
        <v>980</v>
      </c>
      <c r="C392" s="9">
        <v>4502</v>
      </c>
      <c r="D392" t="s">
        <v>1046</v>
      </c>
      <c r="E392" t="str">
        <f t="shared" si="24"/>
        <v xml:space="preserve">4502Fortalecimiento del buen gobierno para el respeto y garantia de los derechos humanos                                                                      </v>
      </c>
      <c r="F392">
        <v>4502033</v>
      </c>
      <c r="G392" t="s">
        <v>1061</v>
      </c>
      <c r="H392" t="s">
        <v>1064</v>
      </c>
      <c r="I392">
        <v>32</v>
      </c>
      <c r="J392" t="s">
        <v>62</v>
      </c>
      <c r="K392" t="s">
        <v>1220</v>
      </c>
      <c r="L392" t="s">
        <v>1192</v>
      </c>
      <c r="M392" t="s">
        <v>1193</v>
      </c>
      <c r="N392" s="3">
        <v>0.06</v>
      </c>
      <c r="O392" s="3">
        <v>7.0000000000000007E-2</v>
      </c>
      <c r="P392" s="3">
        <v>7.0000000000000007E-2</v>
      </c>
      <c r="Q392" s="3">
        <v>7.0000000000000007E-2</v>
      </c>
      <c r="R392">
        <v>463</v>
      </c>
      <c r="S392" t="s">
        <v>1063</v>
      </c>
      <c r="T392" s="1">
        <v>20000000</v>
      </c>
      <c r="U392">
        <v>0</v>
      </c>
      <c r="V392">
        <v>0</v>
      </c>
      <c r="W392">
        <v>0</v>
      </c>
      <c r="X392">
        <v>0</v>
      </c>
      <c r="Y392">
        <v>0</v>
      </c>
      <c r="Z392" s="1">
        <v>20000000</v>
      </c>
      <c r="AA392">
        <v>0</v>
      </c>
      <c r="AB392">
        <v>0</v>
      </c>
      <c r="AC392">
        <v>0</v>
      </c>
      <c r="AD392">
        <v>0</v>
      </c>
      <c r="AE392" s="1">
        <v>20000000</v>
      </c>
      <c r="AF392" s="1">
        <f t="shared" si="25"/>
        <v>21400000</v>
      </c>
      <c r="AG392" s="1">
        <f t="shared" si="26"/>
        <v>22898000</v>
      </c>
      <c r="AH392" s="1">
        <f t="shared" si="27"/>
        <v>24500860</v>
      </c>
    </row>
    <row r="393" spans="1:34" x14ac:dyDescent="0.35">
      <c r="A393" s="8">
        <v>45</v>
      </c>
      <c r="B393" t="s">
        <v>980</v>
      </c>
      <c r="C393" s="9">
        <v>4502</v>
      </c>
      <c r="D393" t="s">
        <v>1046</v>
      </c>
      <c r="E393" t="str">
        <f t="shared" si="24"/>
        <v xml:space="preserve">4502Fortalecimiento del buen gobierno para el respeto y garantia de los derechos humanos                                                                      </v>
      </c>
      <c r="F393">
        <v>4502034</v>
      </c>
      <c r="G393" t="s">
        <v>1065</v>
      </c>
      <c r="H393" t="s">
        <v>1066</v>
      </c>
      <c r="I393">
        <v>32</v>
      </c>
      <c r="J393" t="s">
        <v>62</v>
      </c>
      <c r="K393" t="s">
        <v>1220</v>
      </c>
      <c r="L393" t="s">
        <v>1192</v>
      </c>
      <c r="M393" t="s">
        <v>1193</v>
      </c>
      <c r="N393" s="3">
        <v>0.06</v>
      </c>
      <c r="O393" s="3">
        <v>7.0000000000000007E-2</v>
      </c>
      <c r="P393" s="3">
        <v>7.0000000000000007E-2</v>
      </c>
      <c r="Q393" s="3">
        <v>7.0000000000000007E-2</v>
      </c>
      <c r="R393">
        <v>365</v>
      </c>
      <c r="S393" t="s">
        <v>1067</v>
      </c>
      <c r="T393" s="1">
        <v>20000000</v>
      </c>
      <c r="U393">
        <v>0</v>
      </c>
      <c r="V393">
        <v>0</v>
      </c>
      <c r="W393">
        <v>0</v>
      </c>
      <c r="X393">
        <v>0</v>
      </c>
      <c r="Y393">
        <v>0</v>
      </c>
      <c r="Z393" s="1">
        <v>20000000</v>
      </c>
      <c r="AA393">
        <v>0</v>
      </c>
      <c r="AB393">
        <v>0</v>
      </c>
      <c r="AC393">
        <v>0</v>
      </c>
      <c r="AD393">
        <v>0</v>
      </c>
      <c r="AE393" s="1">
        <v>20000000</v>
      </c>
      <c r="AF393" s="1">
        <f t="shared" si="25"/>
        <v>21400000</v>
      </c>
      <c r="AG393" s="1">
        <f t="shared" si="26"/>
        <v>22898000</v>
      </c>
      <c r="AH393" s="1">
        <f t="shared" si="27"/>
        <v>24500860</v>
      </c>
    </row>
    <row r="394" spans="1:34" x14ac:dyDescent="0.35">
      <c r="A394" s="8">
        <v>45</v>
      </c>
      <c r="B394" t="s">
        <v>980</v>
      </c>
      <c r="C394" s="9">
        <v>4502</v>
      </c>
      <c r="D394" t="s">
        <v>1046</v>
      </c>
      <c r="E394" t="str">
        <f t="shared" si="24"/>
        <v xml:space="preserve">4502Fortalecimiento del buen gobierno para el respeto y garantia de los derechos humanos                                                                      </v>
      </c>
      <c r="F394">
        <v>4502038</v>
      </c>
      <c r="G394" t="s">
        <v>1068</v>
      </c>
      <c r="H394" t="s">
        <v>1069</v>
      </c>
      <c r="I394">
        <v>352</v>
      </c>
      <c r="J394" t="s">
        <v>1070</v>
      </c>
      <c r="K394" t="s">
        <v>1222</v>
      </c>
      <c r="L394" t="s">
        <v>1191</v>
      </c>
      <c r="M394" t="s">
        <v>1189</v>
      </c>
      <c r="N394" s="3">
        <v>0</v>
      </c>
      <c r="O394" s="3">
        <v>0</v>
      </c>
      <c r="P394" s="3">
        <v>0</v>
      </c>
      <c r="Q394" s="3">
        <v>0</v>
      </c>
      <c r="R394">
        <v>537</v>
      </c>
      <c r="S394" t="s">
        <v>1071</v>
      </c>
      <c r="T394">
        <v>0</v>
      </c>
      <c r="U394" s="1">
        <v>8573293.4800000004</v>
      </c>
      <c r="V394">
        <v>0</v>
      </c>
      <c r="W394">
        <v>0</v>
      </c>
      <c r="X394">
        <v>0</v>
      </c>
      <c r="Y394">
        <v>0</v>
      </c>
      <c r="Z394" s="1">
        <v>8573293.4800000004</v>
      </c>
      <c r="AA394">
        <v>0</v>
      </c>
      <c r="AB394">
        <v>0</v>
      </c>
      <c r="AC394">
        <v>0</v>
      </c>
      <c r="AD394">
        <v>0</v>
      </c>
      <c r="AE394" s="1">
        <v>8573293.4800000004</v>
      </c>
      <c r="AF394" s="1">
        <v>0</v>
      </c>
      <c r="AG394" s="1">
        <v>0</v>
      </c>
      <c r="AH394" s="1">
        <v>0</v>
      </c>
    </row>
    <row r="395" spans="1:34" x14ac:dyDescent="0.35">
      <c r="A395" s="8">
        <v>45</v>
      </c>
      <c r="B395" t="s">
        <v>980</v>
      </c>
      <c r="C395" s="9">
        <v>4502</v>
      </c>
      <c r="D395" t="s">
        <v>1046</v>
      </c>
      <c r="E395" t="str">
        <f t="shared" si="24"/>
        <v xml:space="preserve">4502Fortalecimiento del buen gobierno para el respeto y garantia de los derechos humanos                                                                      </v>
      </c>
      <c r="F395">
        <v>4502038</v>
      </c>
      <c r="G395" t="s">
        <v>1068</v>
      </c>
      <c r="H395" t="s">
        <v>1072</v>
      </c>
      <c r="I395">
        <v>32</v>
      </c>
      <c r="J395" t="s">
        <v>62</v>
      </c>
      <c r="K395" t="s">
        <v>1220</v>
      </c>
      <c r="L395" t="s">
        <v>1192</v>
      </c>
      <c r="M395" t="s">
        <v>1193</v>
      </c>
      <c r="N395" s="3">
        <v>0.06</v>
      </c>
      <c r="O395" s="3">
        <v>7.0000000000000007E-2</v>
      </c>
      <c r="P395" s="3">
        <v>7.0000000000000007E-2</v>
      </c>
      <c r="Q395" s="3">
        <v>7.0000000000000007E-2</v>
      </c>
      <c r="R395">
        <v>464</v>
      </c>
      <c r="S395" t="s">
        <v>1073</v>
      </c>
      <c r="T395" s="1">
        <v>55000000</v>
      </c>
      <c r="U395">
        <v>0</v>
      </c>
      <c r="V395">
        <v>0</v>
      </c>
      <c r="W395" s="1">
        <v>25000000</v>
      </c>
      <c r="X395">
        <v>0</v>
      </c>
      <c r="Y395">
        <v>0</v>
      </c>
      <c r="Z395" s="1">
        <v>80000000</v>
      </c>
      <c r="AA395" s="1">
        <v>80000000</v>
      </c>
      <c r="AB395" s="1">
        <v>80000000</v>
      </c>
      <c r="AC395" s="1">
        <v>80000000</v>
      </c>
      <c r="AD395" s="1">
        <v>80000000</v>
      </c>
      <c r="AE395">
        <v>0</v>
      </c>
      <c r="AF395" s="1">
        <f t="shared" si="25"/>
        <v>85600000</v>
      </c>
      <c r="AG395" s="1">
        <f t="shared" si="26"/>
        <v>91592000</v>
      </c>
      <c r="AH395" s="1">
        <f t="shared" si="27"/>
        <v>98003440</v>
      </c>
    </row>
    <row r="396" spans="1:34" x14ac:dyDescent="0.35">
      <c r="A396" s="8">
        <v>45</v>
      </c>
      <c r="B396" t="s">
        <v>980</v>
      </c>
      <c r="C396" s="9">
        <v>4502</v>
      </c>
      <c r="D396" t="s">
        <v>1046</v>
      </c>
      <c r="E396" t="str">
        <f t="shared" si="24"/>
        <v xml:space="preserve">4502Fortalecimiento del buen gobierno para el respeto y garantia de los derechos humanos                                                                      </v>
      </c>
      <c r="F396">
        <v>4502038</v>
      </c>
      <c r="G396" t="s">
        <v>1068</v>
      </c>
      <c r="H396" t="s">
        <v>1074</v>
      </c>
      <c r="I396">
        <v>32</v>
      </c>
      <c r="J396" t="s">
        <v>62</v>
      </c>
      <c r="K396" t="s">
        <v>1220</v>
      </c>
      <c r="L396" t="s">
        <v>1192</v>
      </c>
      <c r="M396" t="s">
        <v>1193</v>
      </c>
      <c r="N396" s="3">
        <v>0.06</v>
      </c>
      <c r="O396" s="3">
        <v>7.0000000000000007E-2</v>
      </c>
      <c r="P396" s="3">
        <v>7.0000000000000007E-2</v>
      </c>
      <c r="Q396" s="3">
        <v>7.0000000000000007E-2</v>
      </c>
      <c r="R396">
        <v>465</v>
      </c>
      <c r="S396" t="s">
        <v>1073</v>
      </c>
      <c r="T396" s="1">
        <v>55000000</v>
      </c>
      <c r="U396">
        <v>0</v>
      </c>
      <c r="V396">
        <v>0</v>
      </c>
      <c r="W396">
        <v>0</v>
      </c>
      <c r="X396" s="1">
        <v>19000000</v>
      </c>
      <c r="Y396">
        <v>0</v>
      </c>
      <c r="Z396" s="1">
        <v>36000000</v>
      </c>
      <c r="AA396">
        <v>0</v>
      </c>
      <c r="AB396">
        <v>0</v>
      </c>
      <c r="AC396">
        <v>0</v>
      </c>
      <c r="AD396">
        <v>0</v>
      </c>
      <c r="AE396" s="1">
        <v>36000000</v>
      </c>
      <c r="AF396" s="1">
        <f t="shared" si="25"/>
        <v>38520000</v>
      </c>
      <c r="AG396" s="1">
        <f t="shared" si="26"/>
        <v>41216400</v>
      </c>
      <c r="AH396" s="1">
        <f t="shared" si="27"/>
        <v>44101548</v>
      </c>
    </row>
    <row r="397" spans="1:34" x14ac:dyDescent="0.35">
      <c r="A397" s="8">
        <v>45</v>
      </c>
      <c r="B397" t="s">
        <v>980</v>
      </c>
      <c r="C397" s="9">
        <v>4502</v>
      </c>
      <c r="D397" t="s">
        <v>1046</v>
      </c>
      <c r="E397" t="str">
        <f t="shared" si="24"/>
        <v xml:space="preserve">4502Fortalecimiento del buen gobierno para el respeto y garantia de los derechos humanos                                                                      </v>
      </c>
      <c r="F397">
        <v>4502038</v>
      </c>
      <c r="G397" t="s">
        <v>1068</v>
      </c>
      <c r="H397" t="s">
        <v>1075</v>
      </c>
      <c r="I397">
        <v>32</v>
      </c>
      <c r="J397" t="s">
        <v>62</v>
      </c>
      <c r="K397" t="s">
        <v>1220</v>
      </c>
      <c r="L397" t="s">
        <v>1192</v>
      </c>
      <c r="M397" t="s">
        <v>1193</v>
      </c>
      <c r="N397" s="3">
        <v>0.06</v>
      </c>
      <c r="O397" s="3">
        <v>7.0000000000000007E-2</v>
      </c>
      <c r="P397" s="3">
        <v>7.0000000000000007E-2</v>
      </c>
      <c r="Q397" s="3">
        <v>7.0000000000000007E-2</v>
      </c>
      <c r="R397">
        <v>466</v>
      </c>
      <c r="S397" t="s">
        <v>1073</v>
      </c>
      <c r="T397" s="1">
        <v>46000000</v>
      </c>
      <c r="U397">
        <v>0</v>
      </c>
      <c r="V397">
        <v>0</v>
      </c>
      <c r="W397">
        <v>0</v>
      </c>
      <c r="X397" s="1">
        <v>6000000</v>
      </c>
      <c r="Y397">
        <v>0</v>
      </c>
      <c r="Z397" s="1">
        <v>40000000</v>
      </c>
      <c r="AA397">
        <v>0</v>
      </c>
      <c r="AB397">
        <v>0</v>
      </c>
      <c r="AC397">
        <v>0</v>
      </c>
      <c r="AD397">
        <v>0</v>
      </c>
      <c r="AE397" s="1">
        <v>40000000</v>
      </c>
      <c r="AF397" s="1">
        <f t="shared" si="25"/>
        <v>42800000</v>
      </c>
      <c r="AG397" s="1">
        <f t="shared" si="26"/>
        <v>45796000</v>
      </c>
      <c r="AH397" s="1">
        <f t="shared" si="27"/>
        <v>49001720</v>
      </c>
    </row>
    <row r="398" spans="1:34" x14ac:dyDescent="0.35">
      <c r="A398" s="8">
        <v>45</v>
      </c>
      <c r="B398" t="s">
        <v>980</v>
      </c>
      <c r="C398" s="9">
        <v>4503</v>
      </c>
      <c r="D398" t="s">
        <v>1076</v>
      </c>
      <c r="E398" t="str">
        <f t="shared" si="24"/>
        <v xml:space="preserve">4503Gestion del riesgo de desastres y emergencias                                                                                                             </v>
      </c>
      <c r="F398">
        <v>4503003</v>
      </c>
      <c r="G398" t="s">
        <v>1077</v>
      </c>
      <c r="H398" t="s">
        <v>1078</v>
      </c>
      <c r="I398">
        <v>32</v>
      </c>
      <c r="J398" t="s">
        <v>62</v>
      </c>
      <c r="K398" t="s">
        <v>1220</v>
      </c>
      <c r="L398" t="s">
        <v>1192</v>
      </c>
      <c r="M398" t="s">
        <v>1193</v>
      </c>
      <c r="N398" s="3">
        <v>0.06</v>
      </c>
      <c r="O398" s="3">
        <v>7.0000000000000007E-2</v>
      </c>
      <c r="P398" s="3">
        <v>7.0000000000000007E-2</v>
      </c>
      <c r="Q398" s="3">
        <v>7.0000000000000007E-2</v>
      </c>
      <c r="R398">
        <v>609</v>
      </c>
      <c r="S398" t="s">
        <v>1079</v>
      </c>
      <c r="T398">
        <v>0</v>
      </c>
      <c r="U398">
        <v>0</v>
      </c>
      <c r="V398">
        <v>0</v>
      </c>
      <c r="W398" s="1">
        <v>32000000</v>
      </c>
      <c r="X398">
        <v>0</v>
      </c>
      <c r="Y398">
        <v>0</v>
      </c>
      <c r="Z398" s="1">
        <v>32000000</v>
      </c>
      <c r="AA398">
        <v>0</v>
      </c>
      <c r="AB398">
        <v>0</v>
      </c>
      <c r="AC398">
        <v>0</v>
      </c>
      <c r="AD398">
        <v>0</v>
      </c>
      <c r="AE398" s="1">
        <v>32000000</v>
      </c>
      <c r="AF398" s="1">
        <f t="shared" si="25"/>
        <v>34240000</v>
      </c>
      <c r="AG398" s="1">
        <f t="shared" si="26"/>
        <v>36636800</v>
      </c>
      <c r="AH398" s="1">
        <f t="shared" si="27"/>
        <v>39201376</v>
      </c>
    </row>
    <row r="399" spans="1:34" x14ac:dyDescent="0.35">
      <c r="A399" s="8">
        <v>45</v>
      </c>
      <c r="B399" t="s">
        <v>980</v>
      </c>
      <c r="C399" s="9">
        <v>4503</v>
      </c>
      <c r="D399" t="s">
        <v>1076</v>
      </c>
      <c r="E399" t="str">
        <f t="shared" si="24"/>
        <v xml:space="preserve">4503Gestion del riesgo de desastres y emergencias                                                                                                             </v>
      </c>
      <c r="F399">
        <v>4503003</v>
      </c>
      <c r="G399" t="s">
        <v>1077</v>
      </c>
      <c r="H399" t="s">
        <v>1080</v>
      </c>
      <c r="I399">
        <v>342</v>
      </c>
      <c r="J399" t="s">
        <v>239</v>
      </c>
      <c r="K399" t="s">
        <v>1221</v>
      </c>
      <c r="L399" t="s">
        <v>1191</v>
      </c>
      <c r="M399" t="s">
        <v>1185</v>
      </c>
      <c r="N399" s="3">
        <v>0</v>
      </c>
      <c r="O399" s="3">
        <v>0</v>
      </c>
      <c r="P399" s="3">
        <v>0</v>
      </c>
      <c r="Q399" s="3">
        <v>0</v>
      </c>
      <c r="R399">
        <v>582</v>
      </c>
      <c r="S399" t="s">
        <v>1079</v>
      </c>
      <c r="T399">
        <v>0</v>
      </c>
      <c r="U399" s="1">
        <v>164700000</v>
      </c>
      <c r="V399">
        <v>0</v>
      </c>
      <c r="W399">
        <v>0</v>
      </c>
      <c r="X399">
        <v>0</v>
      </c>
      <c r="Y399">
        <v>0</v>
      </c>
      <c r="Z399" s="1">
        <v>164700000</v>
      </c>
      <c r="AA399" s="1">
        <v>164000000</v>
      </c>
      <c r="AB399" s="1">
        <v>164000000</v>
      </c>
      <c r="AC399">
        <v>0</v>
      </c>
      <c r="AD399">
        <v>0</v>
      </c>
      <c r="AE399" s="1">
        <v>700000</v>
      </c>
      <c r="AF399" s="1">
        <v>0</v>
      </c>
      <c r="AG399" s="1">
        <v>0</v>
      </c>
      <c r="AH399" s="1">
        <v>0</v>
      </c>
    </row>
    <row r="400" spans="1:34" x14ac:dyDescent="0.35">
      <c r="A400" s="8">
        <v>45</v>
      </c>
      <c r="B400" t="s">
        <v>980</v>
      </c>
      <c r="C400" s="9">
        <v>4503</v>
      </c>
      <c r="D400" t="s">
        <v>1076</v>
      </c>
      <c r="E400" t="str">
        <f t="shared" si="24"/>
        <v xml:space="preserve">4503Gestion del riesgo de desastres y emergencias                                                                                                             </v>
      </c>
      <c r="F400">
        <v>4503013</v>
      </c>
      <c r="G400" t="s">
        <v>1081</v>
      </c>
      <c r="H400" t="s">
        <v>1082</v>
      </c>
      <c r="I400">
        <v>322</v>
      </c>
      <c r="J400" t="s">
        <v>1083</v>
      </c>
      <c r="K400" t="s">
        <v>1222</v>
      </c>
      <c r="L400" t="s">
        <v>1191</v>
      </c>
      <c r="M400" t="s">
        <v>1207</v>
      </c>
      <c r="N400" s="3">
        <v>0</v>
      </c>
      <c r="O400" s="3">
        <v>0</v>
      </c>
      <c r="P400" s="3">
        <v>0</v>
      </c>
      <c r="Q400" s="3">
        <v>0</v>
      </c>
      <c r="R400">
        <v>506</v>
      </c>
      <c r="S400" t="s">
        <v>1084</v>
      </c>
      <c r="T400">
        <v>0</v>
      </c>
      <c r="U400" s="1">
        <v>28927747.890000001</v>
      </c>
      <c r="V400">
        <v>0</v>
      </c>
      <c r="W400">
        <v>0</v>
      </c>
      <c r="X400">
        <v>0</v>
      </c>
      <c r="Y400">
        <v>0</v>
      </c>
      <c r="Z400" s="1">
        <v>28927747.890000001</v>
      </c>
      <c r="AA400">
        <v>0</v>
      </c>
      <c r="AB400">
        <v>0</v>
      </c>
      <c r="AC400">
        <v>0</v>
      </c>
      <c r="AD400">
        <v>0</v>
      </c>
      <c r="AE400" s="1">
        <v>28927747.890000001</v>
      </c>
      <c r="AF400" s="1">
        <v>0</v>
      </c>
      <c r="AG400" s="1">
        <v>0</v>
      </c>
      <c r="AH400" s="1">
        <v>0</v>
      </c>
    </row>
    <row r="401" spans="1:34" x14ac:dyDescent="0.35">
      <c r="A401" s="8">
        <v>45</v>
      </c>
      <c r="B401" t="s">
        <v>980</v>
      </c>
      <c r="C401" s="9">
        <v>4503</v>
      </c>
      <c r="D401" t="s">
        <v>1076</v>
      </c>
      <c r="E401" t="str">
        <f t="shared" si="24"/>
        <v xml:space="preserve">4503Gestion del riesgo de desastres y emergencias                                                                                                             </v>
      </c>
      <c r="F401">
        <v>4503013</v>
      </c>
      <c r="G401" t="s">
        <v>1081</v>
      </c>
      <c r="H401" t="s">
        <v>1085</v>
      </c>
      <c r="I401">
        <v>8</v>
      </c>
      <c r="J401" t="s">
        <v>1086</v>
      </c>
      <c r="K401" t="s">
        <v>1222</v>
      </c>
      <c r="L401" t="s">
        <v>1192</v>
      </c>
      <c r="M401" t="s">
        <v>1207</v>
      </c>
      <c r="N401" s="3">
        <v>0.05</v>
      </c>
      <c r="O401" s="3">
        <v>0.05</v>
      </c>
      <c r="P401" s="3">
        <v>0.05</v>
      </c>
      <c r="Q401" s="3">
        <v>0.05</v>
      </c>
      <c r="R401">
        <v>467</v>
      </c>
      <c r="S401" t="s">
        <v>1087</v>
      </c>
      <c r="T401" s="1">
        <v>1116681840.49</v>
      </c>
      <c r="U401">
        <v>0</v>
      </c>
      <c r="V401">
        <v>0</v>
      </c>
      <c r="W401">
        <v>0</v>
      </c>
      <c r="X401">
        <v>0</v>
      </c>
      <c r="Y401">
        <v>0</v>
      </c>
      <c r="Z401" s="1">
        <v>1116681840.49</v>
      </c>
      <c r="AA401" s="1">
        <v>1116681840.49</v>
      </c>
      <c r="AB401" s="1">
        <v>1116681840.49</v>
      </c>
      <c r="AC401" s="1">
        <v>477855245</v>
      </c>
      <c r="AD401" s="1">
        <v>477855245</v>
      </c>
      <c r="AE401">
        <v>0</v>
      </c>
      <c r="AF401" s="1">
        <f t="shared" si="25"/>
        <v>1172515932.5145001</v>
      </c>
      <c r="AG401" s="1">
        <f t="shared" si="26"/>
        <v>1231141729.1402252</v>
      </c>
      <c r="AH401" s="1">
        <f t="shared" si="27"/>
        <v>1292698815.5972364</v>
      </c>
    </row>
    <row r="402" spans="1:34" x14ac:dyDescent="0.35">
      <c r="A402" s="8">
        <v>45</v>
      </c>
      <c r="B402" t="s">
        <v>980</v>
      </c>
      <c r="C402" s="9">
        <v>4503</v>
      </c>
      <c r="D402" t="s">
        <v>1076</v>
      </c>
      <c r="E402" t="str">
        <f t="shared" si="24"/>
        <v xml:space="preserve">4503Gestion del riesgo de desastres y emergencias                                                                                                             </v>
      </c>
      <c r="F402">
        <v>4503013</v>
      </c>
      <c r="G402" t="s">
        <v>1081</v>
      </c>
      <c r="H402" t="s">
        <v>1088</v>
      </c>
      <c r="I402">
        <v>8</v>
      </c>
      <c r="J402" t="s">
        <v>1086</v>
      </c>
      <c r="K402" t="s">
        <v>1222</v>
      </c>
      <c r="L402" t="s">
        <v>1192</v>
      </c>
      <c r="M402" t="s">
        <v>1207</v>
      </c>
      <c r="N402" s="3">
        <v>0.05</v>
      </c>
      <c r="O402" s="3">
        <v>0.05</v>
      </c>
      <c r="P402" s="3">
        <v>0.05</v>
      </c>
      <c r="Q402" s="3">
        <v>0.05</v>
      </c>
      <c r="R402">
        <v>468</v>
      </c>
      <c r="S402" t="s">
        <v>1084</v>
      </c>
      <c r="T402" s="1">
        <v>251823430</v>
      </c>
      <c r="U402">
        <v>0</v>
      </c>
      <c r="V402">
        <v>0</v>
      </c>
      <c r="W402">
        <v>0</v>
      </c>
      <c r="X402">
        <v>0</v>
      </c>
      <c r="Y402">
        <v>0</v>
      </c>
      <c r="Z402" s="1">
        <v>251823430</v>
      </c>
      <c r="AA402" s="1">
        <v>251823430</v>
      </c>
      <c r="AB402" s="1">
        <v>123152789.48999999</v>
      </c>
      <c r="AC402" s="1">
        <v>123152789</v>
      </c>
      <c r="AD402" s="1">
        <v>123152789</v>
      </c>
      <c r="AE402">
        <v>0</v>
      </c>
      <c r="AF402" s="1">
        <f t="shared" si="25"/>
        <v>264414601.5</v>
      </c>
      <c r="AG402" s="1">
        <f t="shared" si="26"/>
        <v>277635331.57499999</v>
      </c>
      <c r="AH402" s="1">
        <f t="shared" si="27"/>
        <v>291517098.15375</v>
      </c>
    </row>
    <row r="403" spans="1:34" x14ac:dyDescent="0.35">
      <c r="A403" s="8">
        <v>45</v>
      </c>
      <c r="B403" t="s">
        <v>980</v>
      </c>
      <c r="C403" s="9">
        <v>4503</v>
      </c>
      <c r="D403" t="s">
        <v>1076</v>
      </c>
      <c r="E403" t="str">
        <f t="shared" si="24"/>
        <v xml:space="preserve">4503Gestion del riesgo de desastres y emergencias                                                                                                             </v>
      </c>
      <c r="F403">
        <v>4503013</v>
      </c>
      <c r="G403" t="s">
        <v>1081</v>
      </c>
      <c r="H403" t="s">
        <v>1089</v>
      </c>
      <c r="I403">
        <v>322</v>
      </c>
      <c r="J403" t="s">
        <v>1083</v>
      </c>
      <c r="K403" t="s">
        <v>1222</v>
      </c>
      <c r="L403" t="s">
        <v>1191</v>
      </c>
      <c r="M403" t="s">
        <v>1207</v>
      </c>
      <c r="N403" s="3">
        <v>0</v>
      </c>
      <c r="O403" s="3">
        <v>0</v>
      </c>
      <c r="P403" s="3">
        <v>0</v>
      </c>
      <c r="Q403" s="3">
        <v>0</v>
      </c>
      <c r="R403">
        <v>505</v>
      </c>
      <c r="S403" t="s">
        <v>1087</v>
      </c>
      <c r="T403">
        <v>0</v>
      </c>
      <c r="U403" s="1">
        <v>136499881.53999999</v>
      </c>
      <c r="V403">
        <v>0</v>
      </c>
      <c r="W403">
        <v>0</v>
      </c>
      <c r="X403">
        <v>0</v>
      </c>
      <c r="Y403">
        <v>0</v>
      </c>
      <c r="Z403" s="1">
        <v>136499881.53999999</v>
      </c>
      <c r="AA403">
        <v>0</v>
      </c>
      <c r="AB403">
        <v>0</v>
      </c>
      <c r="AC403">
        <v>0</v>
      </c>
      <c r="AD403">
        <v>0</v>
      </c>
      <c r="AE403" s="1">
        <v>136499881.53999999</v>
      </c>
      <c r="AF403" s="1">
        <v>0</v>
      </c>
      <c r="AG403" s="1">
        <v>0</v>
      </c>
      <c r="AH403" s="1">
        <v>0</v>
      </c>
    </row>
    <row r="404" spans="1:34" x14ac:dyDescent="0.35">
      <c r="A404" s="8">
        <v>45</v>
      </c>
      <c r="B404" t="s">
        <v>980</v>
      </c>
      <c r="C404" s="9">
        <v>4503</v>
      </c>
      <c r="D404" t="s">
        <v>1076</v>
      </c>
      <c r="E404" t="str">
        <f t="shared" si="24"/>
        <v xml:space="preserve">4503Gestion del riesgo de desastres y emergencias                                                                                                             </v>
      </c>
      <c r="F404">
        <v>4503022</v>
      </c>
      <c r="G404" t="s">
        <v>1090</v>
      </c>
      <c r="H404" t="s">
        <v>1091</v>
      </c>
      <c r="I404">
        <v>11</v>
      </c>
      <c r="J404" t="s">
        <v>1092</v>
      </c>
      <c r="K404" t="s">
        <v>1222</v>
      </c>
      <c r="L404" t="s">
        <v>1192</v>
      </c>
      <c r="M404" t="s">
        <v>1189</v>
      </c>
      <c r="N404" s="3">
        <v>0.05</v>
      </c>
      <c r="O404" s="3">
        <v>0.05</v>
      </c>
      <c r="P404" s="3">
        <v>0.05</v>
      </c>
      <c r="Q404" s="3">
        <v>0.05</v>
      </c>
      <c r="R404">
        <v>326</v>
      </c>
      <c r="S404" t="s">
        <v>1093</v>
      </c>
      <c r="T404" s="1">
        <v>188236492.27000001</v>
      </c>
      <c r="U404">
        <v>0</v>
      </c>
      <c r="V404">
        <v>0</v>
      </c>
      <c r="W404">
        <v>0</v>
      </c>
      <c r="X404">
        <v>0</v>
      </c>
      <c r="Y404">
        <v>0</v>
      </c>
      <c r="Z404" s="1">
        <v>188236492.27000001</v>
      </c>
      <c r="AA404">
        <v>0</v>
      </c>
      <c r="AB404">
        <v>0</v>
      </c>
      <c r="AC404">
        <v>0</v>
      </c>
      <c r="AD404">
        <v>0</v>
      </c>
      <c r="AE404" s="1">
        <v>188236492.27000001</v>
      </c>
      <c r="AF404" s="1">
        <f t="shared" si="25"/>
        <v>197648316.88350001</v>
      </c>
      <c r="AG404" s="1">
        <f t="shared" si="26"/>
        <v>207530732.72767502</v>
      </c>
      <c r="AH404" s="1">
        <f t="shared" si="27"/>
        <v>217907269.36405879</v>
      </c>
    </row>
    <row r="405" spans="1:34" x14ac:dyDescent="0.35">
      <c r="A405" s="8">
        <v>45</v>
      </c>
      <c r="B405" t="s">
        <v>980</v>
      </c>
      <c r="C405" s="9">
        <v>4503</v>
      </c>
      <c r="D405" t="s">
        <v>1076</v>
      </c>
      <c r="E405" t="str">
        <f t="shared" si="24"/>
        <v xml:space="preserve">4503Gestion del riesgo de desastres y emergencias                                                                                                             </v>
      </c>
      <c r="F405">
        <v>4503022</v>
      </c>
      <c r="G405" t="s">
        <v>1090</v>
      </c>
      <c r="H405" t="s">
        <v>1094</v>
      </c>
      <c r="I405">
        <v>321</v>
      </c>
      <c r="J405" t="s">
        <v>1095</v>
      </c>
      <c r="K405" t="s">
        <v>1222</v>
      </c>
      <c r="L405" t="s">
        <v>1191</v>
      </c>
      <c r="M405" t="s">
        <v>1189</v>
      </c>
      <c r="N405" s="3">
        <v>0</v>
      </c>
      <c r="O405" s="3">
        <v>0</v>
      </c>
      <c r="P405" s="3">
        <v>0</v>
      </c>
      <c r="Q405" s="3">
        <v>0</v>
      </c>
      <c r="R405">
        <v>507</v>
      </c>
      <c r="S405" t="s">
        <v>1093</v>
      </c>
      <c r="T405">
        <v>0</v>
      </c>
      <c r="U405" s="1">
        <v>84197876.430000007</v>
      </c>
      <c r="V405">
        <v>0</v>
      </c>
      <c r="W405">
        <v>0</v>
      </c>
      <c r="X405">
        <v>0</v>
      </c>
      <c r="Y405">
        <v>0</v>
      </c>
      <c r="Z405" s="1">
        <v>84197876.430000007</v>
      </c>
      <c r="AA405">
        <v>0</v>
      </c>
      <c r="AB405">
        <v>0</v>
      </c>
      <c r="AC405">
        <v>0</v>
      </c>
      <c r="AD405">
        <v>0</v>
      </c>
      <c r="AE405" s="1">
        <v>84197876.430000007</v>
      </c>
      <c r="AF405" s="1">
        <v>0</v>
      </c>
      <c r="AG405" s="1">
        <v>0</v>
      </c>
      <c r="AH405" s="1">
        <v>0</v>
      </c>
    </row>
    <row r="406" spans="1:34" x14ac:dyDescent="0.35">
      <c r="A406" s="8">
        <v>45</v>
      </c>
      <c r="B406" t="s">
        <v>980</v>
      </c>
      <c r="C406" s="9">
        <v>4503</v>
      </c>
      <c r="D406" t="s">
        <v>1076</v>
      </c>
      <c r="E406" t="str">
        <f t="shared" si="24"/>
        <v xml:space="preserve">4503Gestion del riesgo de desastres y emergencias                                                                                                             </v>
      </c>
      <c r="F406">
        <v>4503022</v>
      </c>
      <c r="G406" t="s">
        <v>1090</v>
      </c>
      <c r="H406" t="s">
        <v>1096</v>
      </c>
      <c r="I406">
        <v>342</v>
      </c>
      <c r="J406" t="s">
        <v>239</v>
      </c>
      <c r="K406" t="s">
        <v>1221</v>
      </c>
      <c r="L406" t="s">
        <v>1191</v>
      </c>
      <c r="M406" t="s">
        <v>1185</v>
      </c>
      <c r="N406" s="3">
        <v>0</v>
      </c>
      <c r="O406" s="3">
        <v>0</v>
      </c>
      <c r="P406" s="3">
        <v>0</v>
      </c>
      <c r="Q406" s="3">
        <v>0</v>
      </c>
      <c r="R406">
        <v>581</v>
      </c>
      <c r="S406" t="s">
        <v>1093</v>
      </c>
      <c r="T406">
        <v>0</v>
      </c>
      <c r="U406" s="1">
        <v>295300000</v>
      </c>
      <c r="V406">
        <v>0</v>
      </c>
      <c r="W406" s="1">
        <v>30000000</v>
      </c>
      <c r="X406">
        <v>0</v>
      </c>
      <c r="Y406">
        <v>0</v>
      </c>
      <c r="Z406" s="1">
        <v>325300000</v>
      </c>
      <c r="AA406" s="1">
        <v>100000000</v>
      </c>
      <c r="AB406" s="1">
        <v>100000000</v>
      </c>
      <c r="AC406">
        <v>0</v>
      </c>
      <c r="AD406">
        <v>0</v>
      </c>
      <c r="AE406" s="1">
        <v>225300000</v>
      </c>
      <c r="AF406" s="1">
        <v>0</v>
      </c>
      <c r="AG406" s="1">
        <v>0</v>
      </c>
      <c r="AH406" s="1">
        <v>0</v>
      </c>
    </row>
    <row r="407" spans="1:34" x14ac:dyDescent="0.35">
      <c r="A407" s="8">
        <v>45</v>
      </c>
      <c r="B407" t="s">
        <v>980</v>
      </c>
      <c r="C407" s="9">
        <v>4503</v>
      </c>
      <c r="D407" t="s">
        <v>1076</v>
      </c>
      <c r="E407" t="str">
        <f t="shared" si="24"/>
        <v xml:space="preserve">4503Gestion del riesgo de desastres y emergencias                                                                                                             </v>
      </c>
      <c r="F407">
        <v>4503023</v>
      </c>
      <c r="G407" t="s">
        <v>1097</v>
      </c>
      <c r="H407" t="s">
        <v>1098</v>
      </c>
      <c r="I407">
        <v>342</v>
      </c>
      <c r="J407" t="s">
        <v>239</v>
      </c>
      <c r="K407" t="s">
        <v>1221</v>
      </c>
      <c r="L407" t="s">
        <v>1191</v>
      </c>
      <c r="M407" t="s">
        <v>1185</v>
      </c>
      <c r="N407" s="3">
        <v>0</v>
      </c>
      <c r="O407" s="3">
        <v>0</v>
      </c>
      <c r="P407" s="3">
        <v>0</v>
      </c>
      <c r="Q407" s="3">
        <v>0</v>
      </c>
      <c r="R407">
        <v>583</v>
      </c>
      <c r="S407" t="s">
        <v>1099</v>
      </c>
      <c r="T407">
        <v>0</v>
      </c>
      <c r="U407" s="1">
        <v>30000000</v>
      </c>
      <c r="V407">
        <v>0</v>
      </c>
      <c r="W407">
        <v>0</v>
      </c>
      <c r="X407" s="1">
        <v>30000000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 s="1">
        <v>0</v>
      </c>
      <c r="AG407" s="1">
        <v>0</v>
      </c>
      <c r="AH407" s="1">
        <v>0</v>
      </c>
    </row>
    <row r="408" spans="1:34" x14ac:dyDescent="0.35">
      <c r="A408" s="8">
        <v>45</v>
      </c>
      <c r="B408" t="s">
        <v>980</v>
      </c>
      <c r="C408" s="9">
        <v>4599</v>
      </c>
      <c r="D408" t="s">
        <v>1100</v>
      </c>
      <c r="E408" t="str">
        <f t="shared" si="24"/>
        <v xml:space="preserve">4599Fortalecimiento a la gestion y direccion de la administracion publica territorial                                                                         </v>
      </c>
      <c r="F408">
        <v>4599007</v>
      </c>
      <c r="G408" t="s">
        <v>1101</v>
      </c>
      <c r="H408" t="s">
        <v>1102</v>
      </c>
      <c r="I408">
        <v>1</v>
      </c>
      <c r="J408" t="s">
        <v>225</v>
      </c>
      <c r="K408" t="s">
        <v>1221</v>
      </c>
      <c r="L408" t="s">
        <v>1192</v>
      </c>
      <c r="M408" t="s">
        <v>1185</v>
      </c>
      <c r="N408" s="3">
        <v>0.05</v>
      </c>
      <c r="O408" s="3">
        <v>0.05</v>
      </c>
      <c r="P408" s="3">
        <v>0.05</v>
      </c>
      <c r="Q408" s="3">
        <v>0.05</v>
      </c>
      <c r="R408">
        <v>366</v>
      </c>
      <c r="S408" t="s">
        <v>1103</v>
      </c>
      <c r="T408" s="1">
        <v>200000000</v>
      </c>
      <c r="U408">
        <v>0</v>
      </c>
      <c r="V408">
        <v>0</v>
      </c>
      <c r="W408">
        <v>0</v>
      </c>
      <c r="X408" s="1">
        <v>100000000</v>
      </c>
      <c r="Y408">
        <v>0</v>
      </c>
      <c r="Z408" s="1">
        <v>100000000</v>
      </c>
      <c r="AA408">
        <v>0</v>
      </c>
      <c r="AB408">
        <v>0</v>
      </c>
      <c r="AC408">
        <v>0</v>
      </c>
      <c r="AD408">
        <v>0</v>
      </c>
      <c r="AE408" s="1">
        <v>100000000</v>
      </c>
      <c r="AF408" s="1">
        <f t="shared" si="25"/>
        <v>105000000</v>
      </c>
      <c r="AG408" s="1">
        <f t="shared" si="26"/>
        <v>110250000</v>
      </c>
      <c r="AH408" s="1">
        <f t="shared" si="27"/>
        <v>115762500</v>
      </c>
    </row>
    <row r="409" spans="1:34" x14ac:dyDescent="0.35">
      <c r="A409" s="8">
        <v>45</v>
      </c>
      <c r="B409" t="s">
        <v>980</v>
      </c>
      <c r="C409" s="9">
        <v>4599</v>
      </c>
      <c r="D409" t="s">
        <v>1100</v>
      </c>
      <c r="E409" t="str">
        <f t="shared" si="24"/>
        <v xml:space="preserve">4599Fortalecimiento a la gestion y direccion de la administracion publica territorial                                                                         </v>
      </c>
      <c r="F409">
        <v>4599007</v>
      </c>
      <c r="G409" t="s">
        <v>1101</v>
      </c>
      <c r="H409" t="s">
        <v>1104</v>
      </c>
      <c r="I409">
        <v>1</v>
      </c>
      <c r="J409" t="s">
        <v>225</v>
      </c>
      <c r="K409" t="s">
        <v>1221</v>
      </c>
      <c r="L409" t="s">
        <v>1192</v>
      </c>
      <c r="M409" t="s">
        <v>1185</v>
      </c>
      <c r="N409" s="3">
        <v>0.05</v>
      </c>
      <c r="O409" s="3">
        <v>0.05</v>
      </c>
      <c r="P409" s="3">
        <v>0.05</v>
      </c>
      <c r="Q409" s="3">
        <v>0.05</v>
      </c>
      <c r="R409">
        <v>367</v>
      </c>
      <c r="S409" t="s">
        <v>1103</v>
      </c>
      <c r="T409" s="1">
        <v>60000000</v>
      </c>
      <c r="U409">
        <v>0</v>
      </c>
      <c r="V409">
        <v>0</v>
      </c>
      <c r="W409">
        <v>0</v>
      </c>
      <c r="X409">
        <v>0</v>
      </c>
      <c r="Y409">
        <v>0</v>
      </c>
      <c r="Z409" s="1">
        <v>60000000</v>
      </c>
      <c r="AA409">
        <v>0</v>
      </c>
      <c r="AB409">
        <v>0</v>
      </c>
      <c r="AC409">
        <v>0</v>
      </c>
      <c r="AD409">
        <v>0</v>
      </c>
      <c r="AE409" s="1">
        <v>60000000</v>
      </c>
      <c r="AF409" s="1">
        <f t="shared" si="25"/>
        <v>63000000</v>
      </c>
      <c r="AG409" s="1">
        <f t="shared" si="26"/>
        <v>66150000</v>
      </c>
      <c r="AH409" s="1">
        <f t="shared" si="27"/>
        <v>69457500</v>
      </c>
    </row>
    <row r="410" spans="1:34" x14ac:dyDescent="0.35">
      <c r="A410" s="8">
        <v>45</v>
      </c>
      <c r="B410" t="s">
        <v>980</v>
      </c>
      <c r="C410" s="9">
        <v>4599</v>
      </c>
      <c r="D410" t="s">
        <v>1100</v>
      </c>
      <c r="E410" t="str">
        <f t="shared" si="24"/>
        <v xml:space="preserve">4599Fortalecimiento a la gestion y direccion de la administracion publica territorial                                                                         </v>
      </c>
      <c r="F410">
        <v>4599007</v>
      </c>
      <c r="G410" t="s">
        <v>1101</v>
      </c>
      <c r="H410" t="s">
        <v>1105</v>
      </c>
      <c r="I410">
        <v>342</v>
      </c>
      <c r="J410" t="s">
        <v>239</v>
      </c>
      <c r="K410" t="s">
        <v>1221</v>
      </c>
      <c r="L410" t="s">
        <v>1191</v>
      </c>
      <c r="M410" t="s">
        <v>1185</v>
      </c>
      <c r="N410" s="3">
        <v>0</v>
      </c>
      <c r="O410" s="3">
        <v>0</v>
      </c>
      <c r="P410" s="3">
        <v>0</v>
      </c>
      <c r="Q410" s="3">
        <v>0</v>
      </c>
      <c r="R410">
        <v>594</v>
      </c>
      <c r="S410" t="s">
        <v>1103</v>
      </c>
      <c r="T410">
        <v>0</v>
      </c>
      <c r="U410" s="1">
        <v>200000000</v>
      </c>
      <c r="V410">
        <v>0</v>
      </c>
      <c r="W410">
        <v>0</v>
      </c>
      <c r="X410">
        <v>0</v>
      </c>
      <c r="Y410">
        <v>0</v>
      </c>
      <c r="Z410" s="1">
        <v>200000000</v>
      </c>
      <c r="AA410">
        <v>0</v>
      </c>
      <c r="AB410">
        <v>0</v>
      </c>
      <c r="AC410">
        <v>0</v>
      </c>
      <c r="AD410">
        <v>0</v>
      </c>
      <c r="AE410" s="1">
        <v>200000000</v>
      </c>
      <c r="AF410" s="1">
        <v>0</v>
      </c>
      <c r="AG410" s="1">
        <v>0</v>
      </c>
      <c r="AH410" s="1">
        <v>0</v>
      </c>
    </row>
    <row r="411" spans="1:34" x14ac:dyDescent="0.35">
      <c r="A411" s="8">
        <v>45</v>
      </c>
      <c r="B411" t="s">
        <v>980</v>
      </c>
      <c r="C411" s="9">
        <v>4599</v>
      </c>
      <c r="D411" t="s">
        <v>1100</v>
      </c>
      <c r="E411" t="str">
        <f t="shared" si="24"/>
        <v xml:space="preserve">4599Fortalecimiento a la gestion y direccion de la administracion publica territorial                                                                         </v>
      </c>
      <c r="F411">
        <v>4599016</v>
      </c>
      <c r="G411" t="s">
        <v>1106</v>
      </c>
      <c r="H411" t="s">
        <v>1107</v>
      </c>
      <c r="I411">
        <v>1</v>
      </c>
      <c r="J411" t="s">
        <v>225</v>
      </c>
      <c r="K411" t="s">
        <v>1221</v>
      </c>
      <c r="L411" t="s">
        <v>1192</v>
      </c>
      <c r="M411" t="s">
        <v>1185</v>
      </c>
      <c r="N411" s="3">
        <v>0.05</v>
      </c>
      <c r="O411" s="3">
        <v>0.05</v>
      </c>
      <c r="P411" s="3">
        <v>0.05</v>
      </c>
      <c r="Q411" s="3">
        <v>0.05</v>
      </c>
      <c r="R411">
        <v>368</v>
      </c>
      <c r="S411" t="s">
        <v>1108</v>
      </c>
      <c r="T411" s="1">
        <v>300000000</v>
      </c>
      <c r="U411">
        <v>0</v>
      </c>
      <c r="V411">
        <v>0</v>
      </c>
      <c r="W411">
        <v>0</v>
      </c>
      <c r="X411">
        <v>0</v>
      </c>
      <c r="Y411">
        <v>0</v>
      </c>
      <c r="Z411" s="1">
        <v>300000000</v>
      </c>
      <c r="AA411">
        <v>0</v>
      </c>
      <c r="AB411">
        <v>0</v>
      </c>
      <c r="AC411">
        <v>0</v>
      </c>
      <c r="AD411">
        <v>0</v>
      </c>
      <c r="AE411" s="1">
        <v>300000000</v>
      </c>
      <c r="AF411" s="1">
        <f t="shared" si="25"/>
        <v>315000000</v>
      </c>
      <c r="AG411" s="1">
        <f t="shared" si="26"/>
        <v>330750000</v>
      </c>
      <c r="AH411" s="1">
        <f t="shared" si="27"/>
        <v>347287500</v>
      </c>
    </row>
    <row r="412" spans="1:34" x14ac:dyDescent="0.35">
      <c r="A412" s="8">
        <v>45</v>
      </c>
      <c r="B412" t="s">
        <v>980</v>
      </c>
      <c r="C412" s="9">
        <v>4599</v>
      </c>
      <c r="D412" t="s">
        <v>1100</v>
      </c>
      <c r="E412" t="str">
        <f t="shared" si="24"/>
        <v xml:space="preserve">4599Fortalecimiento a la gestion y direccion de la administracion publica territorial                                                                         </v>
      </c>
      <c r="F412">
        <v>4599016</v>
      </c>
      <c r="G412" t="s">
        <v>1106</v>
      </c>
      <c r="H412" t="s">
        <v>1109</v>
      </c>
      <c r="I412">
        <v>32</v>
      </c>
      <c r="J412" t="s">
        <v>62</v>
      </c>
      <c r="K412" t="s">
        <v>1220</v>
      </c>
      <c r="L412" t="s">
        <v>1192</v>
      </c>
      <c r="M412" t="s">
        <v>1193</v>
      </c>
      <c r="N412" s="3">
        <v>0.06</v>
      </c>
      <c r="O412" s="3">
        <v>7.0000000000000007E-2</v>
      </c>
      <c r="P412" s="3">
        <v>7.0000000000000007E-2</v>
      </c>
      <c r="Q412" s="3">
        <v>7.0000000000000007E-2</v>
      </c>
      <c r="R412">
        <v>369</v>
      </c>
      <c r="S412" t="s">
        <v>1108</v>
      </c>
      <c r="T412" s="1">
        <v>200000000</v>
      </c>
      <c r="U412">
        <v>0</v>
      </c>
      <c r="V412">
        <v>0</v>
      </c>
      <c r="W412">
        <v>0</v>
      </c>
      <c r="X412">
        <v>0</v>
      </c>
      <c r="Y412">
        <v>0</v>
      </c>
      <c r="Z412" s="1">
        <v>200000000</v>
      </c>
      <c r="AA412">
        <v>0</v>
      </c>
      <c r="AB412">
        <v>0</v>
      </c>
      <c r="AC412">
        <v>0</v>
      </c>
      <c r="AD412">
        <v>0</v>
      </c>
      <c r="AE412" s="1">
        <v>200000000</v>
      </c>
      <c r="AF412" s="1">
        <f t="shared" si="25"/>
        <v>214000000</v>
      </c>
      <c r="AG412" s="1">
        <f t="shared" si="26"/>
        <v>228980000</v>
      </c>
      <c r="AH412" s="1">
        <f t="shared" si="27"/>
        <v>245008600</v>
      </c>
    </row>
    <row r="413" spans="1:34" x14ac:dyDescent="0.35">
      <c r="A413" s="8">
        <v>45</v>
      </c>
      <c r="B413" t="s">
        <v>980</v>
      </c>
      <c r="C413" s="9">
        <v>4599</v>
      </c>
      <c r="D413" t="s">
        <v>1100</v>
      </c>
      <c r="E413" t="str">
        <f t="shared" si="24"/>
        <v xml:space="preserve">4599Fortalecimiento a la gestion y direccion de la administracion publica territorial                                                                         </v>
      </c>
      <c r="F413">
        <v>4599017</v>
      </c>
      <c r="G413" t="s">
        <v>1110</v>
      </c>
      <c r="H413" t="s">
        <v>1111</v>
      </c>
      <c r="I413">
        <v>1</v>
      </c>
      <c r="J413" t="s">
        <v>225</v>
      </c>
      <c r="K413" t="s">
        <v>1221</v>
      </c>
      <c r="L413" t="s">
        <v>1192</v>
      </c>
      <c r="M413" t="s">
        <v>1185</v>
      </c>
      <c r="N413" s="3">
        <v>0.05</v>
      </c>
      <c r="O413" s="3">
        <v>0.05</v>
      </c>
      <c r="P413" s="3">
        <v>0.05</v>
      </c>
      <c r="Q413" s="3">
        <v>0.05</v>
      </c>
      <c r="R413">
        <v>370</v>
      </c>
      <c r="S413" t="s">
        <v>1112</v>
      </c>
      <c r="T413" s="1">
        <v>100000000</v>
      </c>
      <c r="U413">
        <v>0</v>
      </c>
      <c r="V413">
        <v>0</v>
      </c>
      <c r="W413">
        <v>0</v>
      </c>
      <c r="X413">
        <v>0</v>
      </c>
      <c r="Y413">
        <v>0</v>
      </c>
      <c r="Z413" s="1">
        <v>100000000</v>
      </c>
      <c r="AA413">
        <v>0</v>
      </c>
      <c r="AB413">
        <v>0</v>
      </c>
      <c r="AC413">
        <v>0</v>
      </c>
      <c r="AD413">
        <v>0</v>
      </c>
      <c r="AE413" s="1">
        <v>100000000</v>
      </c>
      <c r="AF413" s="1">
        <f t="shared" si="25"/>
        <v>105000000</v>
      </c>
      <c r="AG413" s="1">
        <f t="shared" si="26"/>
        <v>110250000</v>
      </c>
      <c r="AH413" s="1">
        <f t="shared" si="27"/>
        <v>115762500</v>
      </c>
    </row>
    <row r="414" spans="1:34" x14ac:dyDescent="0.35">
      <c r="A414" s="8">
        <v>45</v>
      </c>
      <c r="B414" t="s">
        <v>980</v>
      </c>
      <c r="C414" s="9">
        <v>4599</v>
      </c>
      <c r="D414" t="s">
        <v>1100</v>
      </c>
      <c r="E414" t="str">
        <f t="shared" si="24"/>
        <v xml:space="preserve">4599Fortalecimiento a la gestion y direccion de la administracion publica territorial                                                                         </v>
      </c>
      <c r="F414">
        <v>4599019</v>
      </c>
      <c r="G414" t="s">
        <v>1113</v>
      </c>
      <c r="H414" t="s">
        <v>1114</v>
      </c>
      <c r="I414">
        <v>342</v>
      </c>
      <c r="J414" t="s">
        <v>239</v>
      </c>
      <c r="K414" t="s">
        <v>1221</v>
      </c>
      <c r="L414" t="s">
        <v>1191</v>
      </c>
      <c r="M414" t="s">
        <v>1185</v>
      </c>
      <c r="N414" s="3">
        <v>0</v>
      </c>
      <c r="O414" s="3">
        <v>0</v>
      </c>
      <c r="P414" s="3">
        <v>0</v>
      </c>
      <c r="Q414" s="3">
        <v>0</v>
      </c>
      <c r="R414">
        <v>579</v>
      </c>
      <c r="S414" t="s">
        <v>1115</v>
      </c>
      <c r="T414">
        <v>0</v>
      </c>
      <c r="U414" s="1">
        <v>300000000</v>
      </c>
      <c r="V414">
        <v>0</v>
      </c>
      <c r="W414">
        <v>0</v>
      </c>
      <c r="X414">
        <v>0</v>
      </c>
      <c r="Y414">
        <v>0</v>
      </c>
      <c r="Z414" s="1">
        <v>300000000</v>
      </c>
      <c r="AA414" s="1">
        <v>300000000</v>
      </c>
      <c r="AB414" s="1">
        <v>299939000</v>
      </c>
      <c r="AC414" s="1">
        <v>119975600</v>
      </c>
      <c r="AD414" s="1">
        <v>119975600</v>
      </c>
      <c r="AE414">
        <v>0</v>
      </c>
      <c r="AF414" s="1">
        <v>0</v>
      </c>
      <c r="AG414" s="1">
        <v>0</v>
      </c>
      <c r="AH414" s="1">
        <v>0</v>
      </c>
    </row>
    <row r="415" spans="1:34" x14ac:dyDescent="0.35">
      <c r="A415" s="8">
        <v>45</v>
      </c>
      <c r="B415" t="s">
        <v>980</v>
      </c>
      <c r="C415" s="9">
        <v>4599</v>
      </c>
      <c r="D415" t="s">
        <v>1100</v>
      </c>
      <c r="E415" t="str">
        <f t="shared" si="24"/>
        <v xml:space="preserve">4599Fortalecimiento a la gestion y direccion de la administracion publica territorial                                                                         </v>
      </c>
      <c r="F415">
        <v>4599023</v>
      </c>
      <c r="G415" t="s">
        <v>1116</v>
      </c>
      <c r="H415" t="s">
        <v>1117</v>
      </c>
      <c r="I415">
        <v>1</v>
      </c>
      <c r="J415" t="s">
        <v>225</v>
      </c>
      <c r="K415" t="s">
        <v>1221</v>
      </c>
      <c r="L415" t="s">
        <v>1192</v>
      </c>
      <c r="M415" t="s">
        <v>1185</v>
      </c>
      <c r="N415" s="3">
        <v>0.05</v>
      </c>
      <c r="O415" s="3">
        <v>0.05</v>
      </c>
      <c r="P415" s="3">
        <v>0.05</v>
      </c>
      <c r="Q415" s="3">
        <v>0.05</v>
      </c>
      <c r="R415">
        <v>371</v>
      </c>
      <c r="S415" t="s">
        <v>1118</v>
      </c>
      <c r="T415" s="1">
        <v>100000000</v>
      </c>
      <c r="U415">
        <v>0</v>
      </c>
      <c r="V415">
        <v>0</v>
      </c>
      <c r="W415" s="1">
        <v>18632633</v>
      </c>
      <c r="X415">
        <v>0</v>
      </c>
      <c r="Y415">
        <v>0</v>
      </c>
      <c r="Z415" s="1">
        <v>118632633</v>
      </c>
      <c r="AA415">
        <v>0</v>
      </c>
      <c r="AB415">
        <v>0</v>
      </c>
      <c r="AC415">
        <v>0</v>
      </c>
      <c r="AD415">
        <v>0</v>
      </c>
      <c r="AE415" s="1">
        <v>118632633</v>
      </c>
      <c r="AF415" s="1">
        <f t="shared" si="25"/>
        <v>124564264.65000001</v>
      </c>
      <c r="AG415" s="1">
        <f t="shared" si="26"/>
        <v>130792477.88250001</v>
      </c>
      <c r="AH415" s="1">
        <f t="shared" si="27"/>
        <v>137332101.77662501</v>
      </c>
    </row>
    <row r="416" spans="1:34" x14ac:dyDescent="0.35">
      <c r="A416" s="8">
        <v>45</v>
      </c>
      <c r="B416" t="s">
        <v>980</v>
      </c>
      <c r="C416" s="9">
        <v>4599</v>
      </c>
      <c r="D416" t="s">
        <v>1100</v>
      </c>
      <c r="E416" t="str">
        <f t="shared" si="24"/>
        <v xml:space="preserve">4599Fortalecimiento a la gestion y direccion de la administracion publica territorial                                                                         </v>
      </c>
      <c r="F416">
        <v>4599023</v>
      </c>
      <c r="G416" t="s">
        <v>1116</v>
      </c>
      <c r="H416" t="s">
        <v>1119</v>
      </c>
      <c r="I416">
        <v>32</v>
      </c>
      <c r="J416" t="s">
        <v>62</v>
      </c>
      <c r="K416" t="s">
        <v>1220</v>
      </c>
      <c r="L416" t="s">
        <v>1192</v>
      </c>
      <c r="M416" t="s">
        <v>1193</v>
      </c>
      <c r="N416" s="3">
        <v>0.06</v>
      </c>
      <c r="O416" s="3">
        <v>7.0000000000000007E-2</v>
      </c>
      <c r="P416" s="3">
        <v>7.0000000000000007E-2</v>
      </c>
      <c r="Q416" s="3">
        <v>7.0000000000000007E-2</v>
      </c>
      <c r="R416">
        <v>613</v>
      </c>
      <c r="S416" t="s">
        <v>1118</v>
      </c>
      <c r="T416">
        <v>0</v>
      </c>
      <c r="U416">
        <v>0</v>
      </c>
      <c r="V416">
        <v>0</v>
      </c>
      <c r="W416" s="1">
        <v>81367366.340000004</v>
      </c>
      <c r="X416">
        <v>0</v>
      </c>
      <c r="Y416">
        <v>0</v>
      </c>
      <c r="Z416" s="1">
        <v>81367366.340000004</v>
      </c>
      <c r="AA416">
        <v>0</v>
      </c>
      <c r="AB416">
        <v>0</v>
      </c>
      <c r="AC416">
        <v>0</v>
      </c>
      <c r="AD416">
        <v>0</v>
      </c>
      <c r="AE416" s="1">
        <v>81367366.340000004</v>
      </c>
      <c r="AF416" s="1">
        <f t="shared" si="25"/>
        <v>87063081.983800009</v>
      </c>
      <c r="AG416" s="1">
        <f t="shared" si="26"/>
        <v>93157497.72266601</v>
      </c>
      <c r="AH416" s="1">
        <f t="shared" si="27"/>
        <v>99678522.563252643</v>
      </c>
    </row>
    <row r="417" spans="1:34" x14ac:dyDescent="0.35">
      <c r="A417" s="8">
        <v>45</v>
      </c>
      <c r="B417" t="s">
        <v>980</v>
      </c>
      <c r="C417" s="9">
        <v>4599</v>
      </c>
      <c r="D417" t="s">
        <v>1100</v>
      </c>
      <c r="E417" t="str">
        <f t="shared" si="24"/>
        <v xml:space="preserve">4599Fortalecimiento a la gestion y direccion de la administracion publica territorial                                                                         </v>
      </c>
      <c r="F417">
        <v>4599023</v>
      </c>
      <c r="G417" t="s">
        <v>1116</v>
      </c>
      <c r="H417" t="s">
        <v>1120</v>
      </c>
      <c r="I417">
        <v>1</v>
      </c>
      <c r="J417" t="s">
        <v>225</v>
      </c>
      <c r="K417" t="s">
        <v>1221</v>
      </c>
      <c r="L417" t="s">
        <v>1192</v>
      </c>
      <c r="M417" t="s">
        <v>1185</v>
      </c>
      <c r="N417" s="3">
        <v>0.05</v>
      </c>
      <c r="O417" s="3">
        <v>0.05</v>
      </c>
      <c r="P417" s="3">
        <v>0.05</v>
      </c>
      <c r="Q417" s="3">
        <v>0.05</v>
      </c>
      <c r="R417">
        <v>372</v>
      </c>
      <c r="S417" t="s">
        <v>1121</v>
      </c>
      <c r="T417" s="1">
        <v>200000000</v>
      </c>
      <c r="U417">
        <v>0</v>
      </c>
      <c r="V417">
        <v>0</v>
      </c>
      <c r="W417">
        <v>0</v>
      </c>
      <c r="X417" s="1">
        <v>200000000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 s="1">
        <f t="shared" si="25"/>
        <v>0</v>
      </c>
      <c r="AG417" s="1">
        <f t="shared" si="26"/>
        <v>0</v>
      </c>
      <c r="AH417" s="1">
        <f t="shared" si="27"/>
        <v>0</v>
      </c>
    </row>
    <row r="418" spans="1:34" x14ac:dyDescent="0.35">
      <c r="A418" s="8">
        <v>45</v>
      </c>
      <c r="B418" t="s">
        <v>980</v>
      </c>
      <c r="C418" s="9">
        <v>4599</v>
      </c>
      <c r="D418" t="s">
        <v>1100</v>
      </c>
      <c r="E418" t="str">
        <f t="shared" si="24"/>
        <v xml:space="preserve">4599Fortalecimiento a la gestion y direccion de la administracion publica territorial                                                                         </v>
      </c>
      <c r="F418">
        <v>4599023</v>
      </c>
      <c r="G418" t="s">
        <v>1116</v>
      </c>
      <c r="H418" t="s">
        <v>1122</v>
      </c>
      <c r="I418">
        <v>503</v>
      </c>
      <c r="J418" t="s">
        <v>805</v>
      </c>
      <c r="K418" t="s">
        <v>1221</v>
      </c>
      <c r="L418" t="s">
        <v>1191</v>
      </c>
      <c r="M418" t="s">
        <v>1185</v>
      </c>
      <c r="N418" s="3">
        <v>0</v>
      </c>
      <c r="O418" s="3">
        <v>0</v>
      </c>
      <c r="P418" s="3">
        <v>0</v>
      </c>
      <c r="Q418" s="3">
        <v>0</v>
      </c>
      <c r="R418">
        <v>560</v>
      </c>
      <c r="S418" t="s">
        <v>1118</v>
      </c>
      <c r="T418">
        <v>0</v>
      </c>
      <c r="U418" s="1">
        <v>267698972.86000001</v>
      </c>
      <c r="V418">
        <v>0</v>
      </c>
      <c r="W418">
        <v>0</v>
      </c>
      <c r="X418">
        <v>0</v>
      </c>
      <c r="Y418">
        <v>0</v>
      </c>
      <c r="Z418" s="1">
        <v>267698972.86000001</v>
      </c>
      <c r="AA418" s="1">
        <v>267698972.86000001</v>
      </c>
      <c r="AB418">
        <v>0</v>
      </c>
      <c r="AC418">
        <v>0</v>
      </c>
      <c r="AD418">
        <v>0</v>
      </c>
      <c r="AE418">
        <v>0</v>
      </c>
      <c r="AF418" s="1">
        <v>0</v>
      </c>
      <c r="AG418" s="1">
        <v>0</v>
      </c>
      <c r="AH418" s="1">
        <v>0</v>
      </c>
    </row>
    <row r="419" spans="1:34" x14ac:dyDescent="0.35">
      <c r="A419" s="8">
        <v>45</v>
      </c>
      <c r="B419" t="s">
        <v>980</v>
      </c>
      <c r="C419" s="9">
        <v>4599</v>
      </c>
      <c r="D419" t="s">
        <v>1100</v>
      </c>
      <c r="E419" t="str">
        <f t="shared" si="24"/>
        <v xml:space="preserve">4599Fortalecimiento a la gestion y direccion de la administracion publica territorial                                                                         </v>
      </c>
      <c r="F419">
        <v>4599025</v>
      </c>
      <c r="G419" t="s">
        <v>1123</v>
      </c>
      <c r="H419" t="s">
        <v>1124</v>
      </c>
      <c r="I419">
        <v>1</v>
      </c>
      <c r="J419" t="s">
        <v>225</v>
      </c>
      <c r="K419" t="s">
        <v>1221</v>
      </c>
      <c r="L419" t="s">
        <v>1192</v>
      </c>
      <c r="M419" t="s">
        <v>1185</v>
      </c>
      <c r="N419" s="3">
        <v>0.05</v>
      </c>
      <c r="O419" s="3">
        <v>0.05</v>
      </c>
      <c r="P419" s="3">
        <v>0.05</v>
      </c>
      <c r="Q419" s="3">
        <v>0.05</v>
      </c>
      <c r="R419">
        <v>373</v>
      </c>
      <c r="S419" t="s">
        <v>1125</v>
      </c>
      <c r="T419" s="1">
        <v>170000000</v>
      </c>
      <c r="U419">
        <v>0</v>
      </c>
      <c r="V419">
        <v>0</v>
      </c>
      <c r="W419">
        <v>0</v>
      </c>
      <c r="X419">
        <v>0</v>
      </c>
      <c r="Y419">
        <v>0</v>
      </c>
      <c r="Z419" s="1">
        <v>170000000</v>
      </c>
      <c r="AA419">
        <v>0</v>
      </c>
      <c r="AB419">
        <v>0</v>
      </c>
      <c r="AC419">
        <v>0</v>
      </c>
      <c r="AD419">
        <v>0</v>
      </c>
      <c r="AE419" s="1">
        <v>170000000</v>
      </c>
      <c r="AF419" s="1">
        <f t="shared" si="25"/>
        <v>178500000</v>
      </c>
      <c r="AG419" s="1">
        <f t="shared" si="26"/>
        <v>187425000</v>
      </c>
      <c r="AH419" s="1">
        <f t="shared" si="27"/>
        <v>196796250</v>
      </c>
    </row>
    <row r="420" spans="1:34" x14ac:dyDescent="0.35">
      <c r="A420" s="8">
        <v>45</v>
      </c>
      <c r="B420" t="s">
        <v>980</v>
      </c>
      <c r="C420" s="9">
        <v>4599</v>
      </c>
      <c r="D420" t="s">
        <v>1100</v>
      </c>
      <c r="E420" t="str">
        <f t="shared" si="24"/>
        <v xml:space="preserve">4599Fortalecimiento a la gestion y direccion de la administracion publica territorial                                                                         </v>
      </c>
      <c r="F420">
        <v>4599025</v>
      </c>
      <c r="G420" t="s">
        <v>1123</v>
      </c>
      <c r="H420" t="s">
        <v>1126</v>
      </c>
      <c r="I420">
        <v>32</v>
      </c>
      <c r="J420" t="s">
        <v>62</v>
      </c>
      <c r="K420" t="s">
        <v>1220</v>
      </c>
      <c r="L420" t="s">
        <v>1192</v>
      </c>
      <c r="M420" t="s">
        <v>1193</v>
      </c>
      <c r="N420" s="3">
        <v>0.06</v>
      </c>
      <c r="O420" s="3">
        <v>7.0000000000000007E-2</v>
      </c>
      <c r="P420" s="3">
        <v>7.0000000000000007E-2</v>
      </c>
      <c r="Q420" s="3">
        <v>7.0000000000000007E-2</v>
      </c>
      <c r="R420">
        <v>614</v>
      </c>
      <c r="S420" t="s">
        <v>1125</v>
      </c>
      <c r="T420">
        <v>0</v>
      </c>
      <c r="U420">
        <v>0</v>
      </c>
      <c r="V420">
        <v>0</v>
      </c>
      <c r="W420" s="1">
        <v>71000000</v>
      </c>
      <c r="X420">
        <v>0</v>
      </c>
      <c r="Y420">
        <v>0</v>
      </c>
      <c r="Z420" s="1">
        <v>71000000</v>
      </c>
      <c r="AA420">
        <v>0</v>
      </c>
      <c r="AB420">
        <v>0</v>
      </c>
      <c r="AC420">
        <v>0</v>
      </c>
      <c r="AD420">
        <v>0</v>
      </c>
      <c r="AE420" s="1">
        <v>71000000</v>
      </c>
      <c r="AF420" s="1">
        <f t="shared" si="25"/>
        <v>75970000</v>
      </c>
      <c r="AG420" s="1">
        <f t="shared" si="26"/>
        <v>81287900</v>
      </c>
      <c r="AH420" s="1">
        <f t="shared" si="27"/>
        <v>86978053</v>
      </c>
    </row>
    <row r="421" spans="1:34" x14ac:dyDescent="0.35">
      <c r="A421" s="8">
        <v>45</v>
      </c>
      <c r="B421" t="s">
        <v>980</v>
      </c>
      <c r="C421" s="9">
        <v>4599</v>
      </c>
      <c r="D421" t="s">
        <v>1100</v>
      </c>
      <c r="E421" t="str">
        <f t="shared" si="24"/>
        <v xml:space="preserve">4599Fortalecimiento a la gestion y direccion de la administracion publica territorial                                                                         </v>
      </c>
      <c r="F421">
        <v>4599025</v>
      </c>
      <c r="G421" t="s">
        <v>1123</v>
      </c>
      <c r="H421" t="s">
        <v>1127</v>
      </c>
      <c r="I421">
        <v>1</v>
      </c>
      <c r="J421" t="s">
        <v>225</v>
      </c>
      <c r="K421" t="s">
        <v>1221</v>
      </c>
      <c r="L421" t="s">
        <v>1192</v>
      </c>
      <c r="M421" t="s">
        <v>1185</v>
      </c>
      <c r="N421" s="3">
        <v>0.05</v>
      </c>
      <c r="O421" s="3">
        <v>0.05</v>
      </c>
      <c r="P421" s="3">
        <v>0.05</v>
      </c>
      <c r="Q421" s="3">
        <v>0.05</v>
      </c>
      <c r="R421">
        <v>374</v>
      </c>
      <c r="S421" t="s">
        <v>1128</v>
      </c>
      <c r="T421" s="1">
        <v>350000000</v>
      </c>
      <c r="U421">
        <v>0</v>
      </c>
      <c r="V421">
        <v>0</v>
      </c>
      <c r="W421">
        <v>0</v>
      </c>
      <c r="X421">
        <v>0</v>
      </c>
      <c r="Y421">
        <v>0</v>
      </c>
      <c r="Z421" s="1">
        <v>350000000</v>
      </c>
      <c r="AA421">
        <v>0</v>
      </c>
      <c r="AB421">
        <v>0</v>
      </c>
      <c r="AC421">
        <v>0</v>
      </c>
      <c r="AD421">
        <v>0</v>
      </c>
      <c r="AE421" s="1">
        <v>350000000</v>
      </c>
      <c r="AF421" s="1">
        <f t="shared" si="25"/>
        <v>367500000</v>
      </c>
      <c r="AG421" s="1">
        <f t="shared" si="26"/>
        <v>385875000</v>
      </c>
      <c r="AH421" s="1">
        <f t="shared" si="27"/>
        <v>405168750</v>
      </c>
    </row>
    <row r="422" spans="1:34" x14ac:dyDescent="0.35">
      <c r="A422" s="8">
        <v>45</v>
      </c>
      <c r="B422" t="s">
        <v>980</v>
      </c>
      <c r="C422" s="9">
        <v>4599</v>
      </c>
      <c r="D422" t="s">
        <v>1100</v>
      </c>
      <c r="E422" t="str">
        <f t="shared" si="24"/>
        <v xml:space="preserve">4599Fortalecimiento a la gestion y direccion de la administracion publica territorial                                                                         </v>
      </c>
      <c r="F422">
        <v>4599025</v>
      </c>
      <c r="G422" t="s">
        <v>1123</v>
      </c>
      <c r="H422" t="s">
        <v>1129</v>
      </c>
      <c r="I422">
        <v>16</v>
      </c>
      <c r="J422" t="s">
        <v>1130</v>
      </c>
      <c r="K422" t="s">
        <v>1222</v>
      </c>
      <c r="L422" t="s">
        <v>1192</v>
      </c>
      <c r="M422" t="s">
        <v>1208</v>
      </c>
      <c r="N422" s="3">
        <v>0.06</v>
      </c>
      <c r="O422" s="3">
        <v>7.0000000000000007E-2</v>
      </c>
      <c r="P422" s="3">
        <v>7.0000000000000007E-2</v>
      </c>
      <c r="Q422" s="3">
        <v>7.0000000000000007E-2</v>
      </c>
      <c r="R422">
        <v>375</v>
      </c>
      <c r="S422" t="s">
        <v>1131</v>
      </c>
      <c r="T422" s="1">
        <v>51448419.799999997</v>
      </c>
      <c r="U422">
        <v>0</v>
      </c>
      <c r="V422">
        <v>0</v>
      </c>
      <c r="W422">
        <v>0</v>
      </c>
      <c r="X422">
        <v>0</v>
      </c>
      <c r="Y422">
        <v>0</v>
      </c>
      <c r="Z422" s="1">
        <v>51448419.799999997</v>
      </c>
      <c r="AA422">
        <v>0</v>
      </c>
      <c r="AB422">
        <v>0</v>
      </c>
      <c r="AC422">
        <v>0</v>
      </c>
      <c r="AD422">
        <v>0</v>
      </c>
      <c r="AE422" s="1">
        <v>51448419.799999997</v>
      </c>
      <c r="AF422" s="1">
        <f t="shared" si="25"/>
        <v>55049809.185999997</v>
      </c>
      <c r="AG422" s="1">
        <f t="shared" si="26"/>
        <v>58903295.829020001</v>
      </c>
      <c r="AH422" s="1">
        <f t="shared" si="27"/>
        <v>63026526.537051402</v>
      </c>
    </row>
    <row r="423" spans="1:34" x14ac:dyDescent="0.35">
      <c r="A423" s="8">
        <v>45</v>
      </c>
      <c r="B423" t="s">
        <v>980</v>
      </c>
      <c r="C423" s="9">
        <v>4599</v>
      </c>
      <c r="D423" t="s">
        <v>1100</v>
      </c>
      <c r="E423" t="str">
        <f t="shared" si="24"/>
        <v xml:space="preserve">4599Fortalecimiento a la gestion y direccion de la administracion publica territorial                                                                         </v>
      </c>
      <c r="F423">
        <v>4599025</v>
      </c>
      <c r="G423" t="s">
        <v>1123</v>
      </c>
      <c r="H423" t="s">
        <v>1132</v>
      </c>
      <c r="I423">
        <v>342</v>
      </c>
      <c r="J423" t="s">
        <v>239</v>
      </c>
      <c r="K423" t="s">
        <v>1221</v>
      </c>
      <c r="L423" t="s">
        <v>1191</v>
      </c>
      <c r="M423" t="s">
        <v>1185</v>
      </c>
      <c r="N423" s="3">
        <v>0</v>
      </c>
      <c r="O423" s="3">
        <v>0</v>
      </c>
      <c r="P423" s="3">
        <v>0</v>
      </c>
      <c r="Q423" s="3">
        <v>0</v>
      </c>
      <c r="R423">
        <v>616</v>
      </c>
      <c r="S423" t="s">
        <v>1125</v>
      </c>
      <c r="T423">
        <v>0</v>
      </c>
      <c r="U423">
        <v>0</v>
      </c>
      <c r="V423">
        <v>0</v>
      </c>
      <c r="W423" s="1">
        <v>29000000</v>
      </c>
      <c r="X423">
        <v>0</v>
      </c>
      <c r="Y423">
        <v>0</v>
      </c>
      <c r="Z423" s="1">
        <v>29000000</v>
      </c>
      <c r="AA423">
        <v>0</v>
      </c>
      <c r="AB423">
        <v>0</v>
      </c>
      <c r="AC423">
        <v>0</v>
      </c>
      <c r="AD423">
        <v>0</v>
      </c>
      <c r="AE423" s="1">
        <v>29000000</v>
      </c>
      <c r="AF423" s="1">
        <v>0</v>
      </c>
      <c r="AG423" s="1">
        <v>0</v>
      </c>
      <c r="AH423" s="1">
        <v>0</v>
      </c>
    </row>
    <row r="424" spans="1:34" x14ac:dyDescent="0.35">
      <c r="A424" s="8">
        <v>45</v>
      </c>
      <c r="B424" t="s">
        <v>980</v>
      </c>
      <c r="C424" s="9">
        <v>4599</v>
      </c>
      <c r="D424" t="s">
        <v>1100</v>
      </c>
      <c r="E424" t="str">
        <f t="shared" si="24"/>
        <v xml:space="preserve">4599Fortalecimiento a la gestion y direccion de la administracion publica territorial                                                                         </v>
      </c>
      <c r="F424">
        <v>4599025</v>
      </c>
      <c r="G424" t="s">
        <v>1123</v>
      </c>
      <c r="H424" t="s">
        <v>1133</v>
      </c>
      <c r="I424">
        <v>323</v>
      </c>
      <c r="J424" t="s">
        <v>1134</v>
      </c>
      <c r="K424" t="s">
        <v>1222</v>
      </c>
      <c r="L424" t="s">
        <v>1191</v>
      </c>
      <c r="M424" t="s">
        <v>1208</v>
      </c>
      <c r="N424" s="3">
        <v>0</v>
      </c>
      <c r="O424" s="3">
        <v>0</v>
      </c>
      <c r="P424" s="3">
        <v>0</v>
      </c>
      <c r="Q424" s="3">
        <v>0</v>
      </c>
      <c r="R424">
        <v>508</v>
      </c>
      <c r="S424" t="s">
        <v>1131</v>
      </c>
      <c r="T424">
        <v>0</v>
      </c>
      <c r="U424" s="1">
        <v>206656514.03</v>
      </c>
      <c r="V424">
        <v>0</v>
      </c>
      <c r="W424">
        <v>0</v>
      </c>
      <c r="X424">
        <v>0</v>
      </c>
      <c r="Y424">
        <v>0</v>
      </c>
      <c r="Z424" s="1">
        <v>206656514.03</v>
      </c>
      <c r="AA424">
        <v>0</v>
      </c>
      <c r="AB424">
        <v>0</v>
      </c>
      <c r="AC424">
        <v>0</v>
      </c>
      <c r="AD424">
        <v>0</v>
      </c>
      <c r="AE424" s="1">
        <v>206656514.03</v>
      </c>
      <c r="AF424" s="1">
        <v>0</v>
      </c>
      <c r="AG424" s="1">
        <v>0</v>
      </c>
      <c r="AH424" s="1">
        <v>0</v>
      </c>
    </row>
    <row r="425" spans="1:34" x14ac:dyDescent="0.35">
      <c r="A425" s="8">
        <v>45</v>
      </c>
      <c r="B425" t="s">
        <v>980</v>
      </c>
      <c r="C425" s="9">
        <v>4599</v>
      </c>
      <c r="D425" t="s">
        <v>1100</v>
      </c>
      <c r="E425" t="str">
        <f t="shared" si="24"/>
        <v xml:space="preserve">4599Fortalecimiento a la gestion y direccion de la administracion publica territorial                                                                         </v>
      </c>
      <c r="F425">
        <v>4599025</v>
      </c>
      <c r="G425" t="s">
        <v>1123</v>
      </c>
      <c r="H425" t="s">
        <v>1135</v>
      </c>
      <c r="I425">
        <v>342</v>
      </c>
      <c r="J425" t="s">
        <v>239</v>
      </c>
      <c r="K425" t="s">
        <v>1221</v>
      </c>
      <c r="L425" t="s">
        <v>1191</v>
      </c>
      <c r="M425" t="s">
        <v>1185</v>
      </c>
      <c r="N425" s="3">
        <v>0</v>
      </c>
      <c r="O425" s="3">
        <v>0</v>
      </c>
      <c r="P425" s="3">
        <v>0</v>
      </c>
      <c r="Q425" s="3">
        <v>0</v>
      </c>
      <c r="R425">
        <v>563</v>
      </c>
      <c r="S425" t="s">
        <v>1136</v>
      </c>
      <c r="T425">
        <v>0</v>
      </c>
      <c r="U425" s="1">
        <v>300000000</v>
      </c>
      <c r="V425">
        <v>0</v>
      </c>
      <c r="W425">
        <v>0</v>
      </c>
      <c r="X425">
        <v>0</v>
      </c>
      <c r="Y425">
        <v>0</v>
      </c>
      <c r="Z425" s="1">
        <v>300000000</v>
      </c>
      <c r="AA425">
        <v>0</v>
      </c>
      <c r="AB425">
        <v>0</v>
      </c>
      <c r="AC425">
        <v>0</v>
      </c>
      <c r="AD425">
        <v>0</v>
      </c>
      <c r="AE425" s="1">
        <v>300000000</v>
      </c>
      <c r="AF425" s="1">
        <v>0</v>
      </c>
      <c r="AG425" s="1">
        <v>0</v>
      </c>
      <c r="AH425" s="1">
        <v>0</v>
      </c>
    </row>
    <row r="426" spans="1:34" x14ac:dyDescent="0.35">
      <c r="A426" s="8">
        <v>45</v>
      </c>
      <c r="B426" t="s">
        <v>980</v>
      </c>
      <c r="C426" s="9">
        <v>4599</v>
      </c>
      <c r="D426" t="s">
        <v>1100</v>
      </c>
      <c r="E426" t="str">
        <f t="shared" si="24"/>
        <v xml:space="preserve">4599Fortalecimiento a la gestion y direccion de la administracion publica territorial                                                                         </v>
      </c>
      <c r="F426">
        <v>4599025</v>
      </c>
      <c r="G426" t="s">
        <v>1123</v>
      </c>
      <c r="H426" t="s">
        <v>1137</v>
      </c>
      <c r="I426">
        <v>342</v>
      </c>
      <c r="J426" t="s">
        <v>239</v>
      </c>
      <c r="K426" t="s">
        <v>1221</v>
      </c>
      <c r="L426" t="s">
        <v>1191</v>
      </c>
      <c r="M426" t="s">
        <v>1185</v>
      </c>
      <c r="N426" s="3">
        <v>0</v>
      </c>
      <c r="O426" s="3">
        <v>0</v>
      </c>
      <c r="P426" s="3">
        <v>0</v>
      </c>
      <c r="Q426" s="3">
        <v>0</v>
      </c>
      <c r="R426">
        <v>568</v>
      </c>
      <c r="S426" t="s">
        <v>1128</v>
      </c>
      <c r="T426">
        <v>0</v>
      </c>
      <c r="U426" s="1">
        <v>438000000</v>
      </c>
      <c r="V426">
        <v>0</v>
      </c>
      <c r="W426">
        <v>0</v>
      </c>
      <c r="X426">
        <v>0</v>
      </c>
      <c r="Y426">
        <v>0</v>
      </c>
      <c r="Z426" s="1">
        <v>438000000</v>
      </c>
      <c r="AA426">
        <v>0</v>
      </c>
      <c r="AB426">
        <v>0</v>
      </c>
      <c r="AC426">
        <v>0</v>
      </c>
      <c r="AD426">
        <v>0</v>
      </c>
      <c r="AE426" s="1">
        <v>438000000</v>
      </c>
      <c r="AF426" s="1">
        <v>0</v>
      </c>
      <c r="AG426" s="1">
        <v>0</v>
      </c>
      <c r="AH426" s="1">
        <v>0</v>
      </c>
    </row>
    <row r="427" spans="1:34" x14ac:dyDescent="0.35">
      <c r="A427" s="8">
        <v>45</v>
      </c>
      <c r="B427" t="s">
        <v>980</v>
      </c>
      <c r="C427" s="9">
        <v>4599</v>
      </c>
      <c r="D427" t="s">
        <v>1100</v>
      </c>
      <c r="E427" t="str">
        <f t="shared" si="24"/>
        <v xml:space="preserve">4599Fortalecimiento a la gestion y direccion de la administracion publica territorial                                                                         </v>
      </c>
      <c r="F427">
        <v>4599031</v>
      </c>
      <c r="G427" t="s">
        <v>1138</v>
      </c>
      <c r="H427" t="s">
        <v>1139</v>
      </c>
      <c r="I427">
        <v>1</v>
      </c>
      <c r="J427" t="s">
        <v>225</v>
      </c>
      <c r="K427" t="s">
        <v>1221</v>
      </c>
      <c r="L427" t="s">
        <v>1192</v>
      </c>
      <c r="M427" t="s">
        <v>1185</v>
      </c>
      <c r="N427" s="3">
        <v>0.05</v>
      </c>
      <c r="O427" s="3">
        <v>0.05</v>
      </c>
      <c r="P427" s="3">
        <v>0.05</v>
      </c>
      <c r="Q427" s="3">
        <v>0.05</v>
      </c>
      <c r="R427">
        <v>376</v>
      </c>
      <c r="S427" t="s">
        <v>1140</v>
      </c>
      <c r="T427" s="1">
        <v>305232000</v>
      </c>
      <c r="U427">
        <v>0</v>
      </c>
      <c r="V427">
        <v>0</v>
      </c>
      <c r="W427">
        <v>0</v>
      </c>
      <c r="X427">
        <v>0</v>
      </c>
      <c r="Y427">
        <v>0</v>
      </c>
      <c r="Z427" s="1">
        <v>305232000</v>
      </c>
      <c r="AA427" s="1">
        <v>305232000</v>
      </c>
      <c r="AB427" s="1">
        <v>305232000</v>
      </c>
      <c r="AC427" s="1">
        <v>50872000.200000003</v>
      </c>
      <c r="AD427" s="1">
        <v>50872000.200000003</v>
      </c>
      <c r="AE427">
        <v>0</v>
      </c>
      <c r="AF427" s="1">
        <f t="shared" si="25"/>
        <v>320493600</v>
      </c>
      <c r="AG427" s="1">
        <f t="shared" si="26"/>
        <v>336518280</v>
      </c>
      <c r="AH427" s="1">
        <f t="shared" si="27"/>
        <v>353344194</v>
      </c>
    </row>
    <row r="428" spans="1:34" x14ac:dyDescent="0.35">
      <c r="A428" s="8">
        <v>45</v>
      </c>
      <c r="B428" t="s">
        <v>980</v>
      </c>
      <c r="C428" s="9">
        <v>4599</v>
      </c>
      <c r="D428" t="s">
        <v>1100</v>
      </c>
      <c r="E428" t="str">
        <f t="shared" si="24"/>
        <v xml:space="preserve">4599Fortalecimiento a la gestion y direccion de la administracion publica territorial                                                                         </v>
      </c>
      <c r="F428">
        <v>4599031</v>
      </c>
      <c r="G428" t="s">
        <v>1138</v>
      </c>
      <c r="H428" t="s">
        <v>1141</v>
      </c>
      <c r="I428">
        <v>1</v>
      </c>
      <c r="J428" t="s">
        <v>225</v>
      </c>
      <c r="K428" t="s">
        <v>1221</v>
      </c>
      <c r="L428" t="s">
        <v>1192</v>
      </c>
      <c r="M428" t="s">
        <v>1185</v>
      </c>
      <c r="N428" s="3">
        <v>0.05</v>
      </c>
      <c r="O428" s="3">
        <v>0.05</v>
      </c>
      <c r="P428" s="3">
        <v>0.05</v>
      </c>
      <c r="Q428" s="3">
        <v>0.05</v>
      </c>
      <c r="R428">
        <v>377</v>
      </c>
      <c r="S428" t="s">
        <v>1142</v>
      </c>
      <c r="T428" s="1">
        <v>200000000</v>
      </c>
      <c r="U428">
        <v>0</v>
      </c>
      <c r="V428">
        <v>0</v>
      </c>
      <c r="W428">
        <v>0</v>
      </c>
      <c r="X428">
        <v>0</v>
      </c>
      <c r="Y428">
        <v>0</v>
      </c>
      <c r="Z428" s="1">
        <v>200000000</v>
      </c>
      <c r="AA428" s="1">
        <v>100000000</v>
      </c>
      <c r="AB428" s="1">
        <v>100000000</v>
      </c>
      <c r="AC428">
        <v>0</v>
      </c>
      <c r="AD428">
        <v>0</v>
      </c>
      <c r="AE428" s="1">
        <v>100000000</v>
      </c>
      <c r="AF428" s="1">
        <f t="shared" si="25"/>
        <v>210000000</v>
      </c>
      <c r="AG428" s="1">
        <f t="shared" si="26"/>
        <v>220500000</v>
      </c>
      <c r="AH428" s="1">
        <f t="shared" si="27"/>
        <v>231525000</v>
      </c>
    </row>
    <row r="429" spans="1:34" x14ac:dyDescent="0.35">
      <c r="A429" s="8">
        <v>45</v>
      </c>
      <c r="B429" t="s">
        <v>980</v>
      </c>
      <c r="C429" s="9">
        <v>4599</v>
      </c>
      <c r="D429" t="s">
        <v>1100</v>
      </c>
      <c r="E429" t="str">
        <f t="shared" si="24"/>
        <v xml:space="preserve">4599Fortalecimiento a la gestion y direccion de la administracion publica territorial                                                                         </v>
      </c>
      <c r="F429">
        <v>4599031</v>
      </c>
      <c r="G429" t="s">
        <v>1138</v>
      </c>
      <c r="H429" t="s">
        <v>1143</v>
      </c>
      <c r="I429">
        <v>1</v>
      </c>
      <c r="J429" t="s">
        <v>225</v>
      </c>
      <c r="K429" t="s">
        <v>1221</v>
      </c>
      <c r="L429" t="s">
        <v>1192</v>
      </c>
      <c r="M429" t="s">
        <v>1185</v>
      </c>
      <c r="N429" s="3">
        <v>0.05</v>
      </c>
      <c r="O429" s="3">
        <v>0.05</v>
      </c>
      <c r="P429" s="3">
        <v>0.05</v>
      </c>
      <c r="Q429" s="3">
        <v>0.05</v>
      </c>
      <c r="R429">
        <v>378</v>
      </c>
      <c r="S429" t="s">
        <v>1144</v>
      </c>
      <c r="T429" s="1">
        <v>250000000</v>
      </c>
      <c r="U429">
        <v>0</v>
      </c>
      <c r="V429">
        <v>0</v>
      </c>
      <c r="W429" s="1">
        <v>2390000</v>
      </c>
      <c r="X429">
        <v>0</v>
      </c>
      <c r="Y429">
        <v>0</v>
      </c>
      <c r="Z429" s="1">
        <v>252390000</v>
      </c>
      <c r="AA429" s="1">
        <v>250000000</v>
      </c>
      <c r="AB429" s="1">
        <v>250000000</v>
      </c>
      <c r="AC429" s="1">
        <v>97600000</v>
      </c>
      <c r="AD429" s="1">
        <v>97600000</v>
      </c>
      <c r="AE429" s="1">
        <v>2390000</v>
      </c>
      <c r="AF429" s="1">
        <f t="shared" si="25"/>
        <v>265009500</v>
      </c>
      <c r="AG429" s="1">
        <f t="shared" si="26"/>
        <v>278259975</v>
      </c>
      <c r="AH429" s="1">
        <f t="shared" si="27"/>
        <v>292172973.75</v>
      </c>
    </row>
    <row r="430" spans="1:34" x14ac:dyDescent="0.35">
      <c r="A430" s="8">
        <v>45</v>
      </c>
      <c r="B430" t="s">
        <v>980</v>
      </c>
      <c r="C430" s="9">
        <v>4599</v>
      </c>
      <c r="D430" t="s">
        <v>1100</v>
      </c>
      <c r="E430" t="str">
        <f t="shared" si="24"/>
        <v xml:space="preserve">4599Fortalecimiento a la gestion y direccion de la administracion publica territorial                                                                         </v>
      </c>
      <c r="F430">
        <v>4599031</v>
      </c>
      <c r="G430" t="s">
        <v>1138</v>
      </c>
      <c r="H430" t="s">
        <v>1145</v>
      </c>
      <c r="I430">
        <v>1</v>
      </c>
      <c r="J430" t="s">
        <v>225</v>
      </c>
      <c r="K430" t="s">
        <v>1221</v>
      </c>
      <c r="L430" t="s">
        <v>1192</v>
      </c>
      <c r="M430" t="s">
        <v>1185</v>
      </c>
      <c r="N430" s="3">
        <v>0.05</v>
      </c>
      <c r="O430" s="3">
        <v>0.05</v>
      </c>
      <c r="P430" s="3">
        <v>0.05</v>
      </c>
      <c r="Q430" s="3">
        <v>0.05</v>
      </c>
      <c r="R430">
        <v>379</v>
      </c>
      <c r="S430" t="s">
        <v>1146</v>
      </c>
      <c r="T430" s="1">
        <v>380000000</v>
      </c>
      <c r="U430">
        <v>0</v>
      </c>
      <c r="V430">
        <v>0</v>
      </c>
      <c r="W430">
        <v>0</v>
      </c>
      <c r="X430">
        <v>0</v>
      </c>
      <c r="Y430">
        <v>0</v>
      </c>
      <c r="Z430" s="1">
        <v>380000000</v>
      </c>
      <c r="AA430" s="1">
        <v>180000000</v>
      </c>
      <c r="AB430">
        <v>0</v>
      </c>
      <c r="AC430">
        <v>0</v>
      </c>
      <c r="AD430">
        <v>0</v>
      </c>
      <c r="AE430" s="1">
        <v>200000000</v>
      </c>
      <c r="AF430" s="1">
        <f t="shared" si="25"/>
        <v>399000000</v>
      </c>
      <c r="AG430" s="1">
        <f t="shared" si="26"/>
        <v>418950000</v>
      </c>
      <c r="AH430" s="1">
        <f t="shared" si="27"/>
        <v>439897500</v>
      </c>
    </row>
    <row r="431" spans="1:34" x14ac:dyDescent="0.35">
      <c r="A431" s="8">
        <v>45</v>
      </c>
      <c r="B431" t="s">
        <v>980</v>
      </c>
      <c r="C431" s="9">
        <v>4599</v>
      </c>
      <c r="D431" t="s">
        <v>1100</v>
      </c>
      <c r="E431" t="str">
        <f t="shared" si="24"/>
        <v xml:space="preserve">4599Fortalecimiento a la gestion y direccion de la administracion publica territorial                                                                         </v>
      </c>
      <c r="F431">
        <v>4599031</v>
      </c>
      <c r="G431" t="s">
        <v>1138</v>
      </c>
      <c r="H431" t="s">
        <v>1147</v>
      </c>
      <c r="I431">
        <v>14</v>
      </c>
      <c r="J431" t="s">
        <v>1148</v>
      </c>
      <c r="K431" t="s">
        <v>1222</v>
      </c>
      <c r="L431" t="s">
        <v>1192</v>
      </c>
      <c r="M431" t="s">
        <v>1189</v>
      </c>
      <c r="N431" s="3">
        <v>0.05</v>
      </c>
      <c r="O431" s="3">
        <v>0.05</v>
      </c>
      <c r="P431" s="3">
        <v>0.05</v>
      </c>
      <c r="Q431" s="3">
        <v>0.05</v>
      </c>
      <c r="R431">
        <v>380</v>
      </c>
      <c r="S431" t="s">
        <v>1144</v>
      </c>
      <c r="T431" s="1">
        <v>1000000</v>
      </c>
      <c r="U431" s="1">
        <v>404522504.97000003</v>
      </c>
      <c r="V431">
        <v>0</v>
      </c>
      <c r="W431">
        <v>0</v>
      </c>
      <c r="X431">
        <v>0</v>
      </c>
      <c r="Y431">
        <v>0</v>
      </c>
      <c r="Z431" s="1">
        <v>405522504.97000003</v>
      </c>
      <c r="AA431">
        <v>0</v>
      </c>
      <c r="AB431">
        <v>0</v>
      </c>
      <c r="AC431">
        <v>0</v>
      </c>
      <c r="AD431">
        <v>0</v>
      </c>
      <c r="AE431" s="1">
        <v>405522504.97000003</v>
      </c>
      <c r="AF431" s="1">
        <f t="shared" si="25"/>
        <v>425798630.21850008</v>
      </c>
      <c r="AG431" s="1">
        <f t="shared" si="26"/>
        <v>447088561.72942507</v>
      </c>
      <c r="AH431" s="1">
        <f t="shared" si="27"/>
        <v>469442989.81589633</v>
      </c>
    </row>
    <row r="432" spans="1:34" x14ac:dyDescent="0.35">
      <c r="A432" s="8">
        <v>45</v>
      </c>
      <c r="B432" t="s">
        <v>980</v>
      </c>
      <c r="C432" s="9">
        <v>4599</v>
      </c>
      <c r="D432" t="s">
        <v>1100</v>
      </c>
      <c r="E432" t="str">
        <f t="shared" si="24"/>
        <v xml:space="preserve">4599Fortalecimiento a la gestion y direccion de la administracion publica territorial                                                                         </v>
      </c>
      <c r="F432">
        <v>4599031</v>
      </c>
      <c r="G432" t="s">
        <v>1138</v>
      </c>
      <c r="H432" t="s">
        <v>1149</v>
      </c>
      <c r="I432">
        <v>32</v>
      </c>
      <c r="J432" t="s">
        <v>62</v>
      </c>
      <c r="K432" t="s">
        <v>1220</v>
      </c>
      <c r="L432" t="s">
        <v>1192</v>
      </c>
      <c r="M432" t="s">
        <v>1193</v>
      </c>
      <c r="N432" s="3">
        <v>0.06</v>
      </c>
      <c r="O432" s="3">
        <v>7.0000000000000007E-2</v>
      </c>
      <c r="P432" s="3">
        <v>7.0000000000000007E-2</v>
      </c>
      <c r="Q432" s="3">
        <v>7.0000000000000007E-2</v>
      </c>
      <c r="R432">
        <v>381</v>
      </c>
      <c r="S432" t="s">
        <v>1144</v>
      </c>
      <c r="T432" s="1">
        <v>250000000</v>
      </c>
      <c r="U432">
        <v>0</v>
      </c>
      <c r="V432">
        <v>0</v>
      </c>
      <c r="W432">
        <v>0</v>
      </c>
      <c r="X432" s="1">
        <v>15000000</v>
      </c>
      <c r="Y432">
        <v>0</v>
      </c>
      <c r="Z432" s="1">
        <v>235000000</v>
      </c>
      <c r="AA432" s="1">
        <v>235000000</v>
      </c>
      <c r="AB432" s="1">
        <v>235000000</v>
      </c>
      <c r="AC432" s="1">
        <v>46800000</v>
      </c>
      <c r="AD432" s="1">
        <v>46800000</v>
      </c>
      <c r="AE432">
        <v>0</v>
      </c>
      <c r="AF432" s="1">
        <f t="shared" si="25"/>
        <v>251450000</v>
      </c>
      <c r="AG432" s="1">
        <f t="shared" si="26"/>
        <v>269051500</v>
      </c>
      <c r="AH432" s="1">
        <f t="shared" si="27"/>
        <v>287885105</v>
      </c>
    </row>
    <row r="433" spans="1:34" x14ac:dyDescent="0.35">
      <c r="A433" s="8">
        <v>45</v>
      </c>
      <c r="B433" t="s">
        <v>980</v>
      </c>
      <c r="C433" s="9">
        <v>4599</v>
      </c>
      <c r="D433" t="s">
        <v>1100</v>
      </c>
      <c r="E433" t="str">
        <f t="shared" si="24"/>
        <v xml:space="preserve">4599Fortalecimiento a la gestion y direccion de la administracion publica territorial                                                                         </v>
      </c>
      <c r="F433">
        <v>4599031</v>
      </c>
      <c r="G433" t="s">
        <v>1138</v>
      </c>
      <c r="H433" t="s">
        <v>1150</v>
      </c>
      <c r="I433">
        <v>41</v>
      </c>
      <c r="J433" t="s">
        <v>1151</v>
      </c>
      <c r="K433" t="s">
        <v>1222</v>
      </c>
      <c r="L433" t="s">
        <v>1192</v>
      </c>
      <c r="M433" t="s">
        <v>1189</v>
      </c>
      <c r="N433" s="3">
        <v>0.05</v>
      </c>
      <c r="O433" s="3">
        <v>0.05</v>
      </c>
      <c r="P433" s="3">
        <v>0.05</v>
      </c>
      <c r="Q433" s="3">
        <v>0.05</v>
      </c>
      <c r="R433">
        <v>382</v>
      </c>
      <c r="S433" t="s">
        <v>1152</v>
      </c>
      <c r="T433" s="1">
        <v>4708462585.3199997</v>
      </c>
      <c r="U433">
        <v>0</v>
      </c>
      <c r="V433">
        <v>0</v>
      </c>
      <c r="W433">
        <v>0</v>
      </c>
      <c r="X433">
        <v>0</v>
      </c>
      <c r="Y433">
        <v>0</v>
      </c>
      <c r="Z433" s="1">
        <v>4708462585.3199997</v>
      </c>
      <c r="AA433">
        <v>0</v>
      </c>
      <c r="AB433">
        <v>0</v>
      </c>
      <c r="AC433">
        <v>0</v>
      </c>
      <c r="AD433">
        <v>0</v>
      </c>
      <c r="AE433" s="1">
        <v>4708462585.3199997</v>
      </c>
      <c r="AF433" s="1">
        <f t="shared" si="25"/>
        <v>4943885714.5859995</v>
      </c>
      <c r="AG433" s="1">
        <f t="shared" si="26"/>
        <v>5191080000.3153</v>
      </c>
      <c r="AH433" s="1">
        <f t="shared" si="27"/>
        <v>5450634000.3310652</v>
      </c>
    </row>
    <row r="434" spans="1:34" x14ac:dyDescent="0.35">
      <c r="A434" s="8">
        <v>45</v>
      </c>
      <c r="B434" t="s">
        <v>980</v>
      </c>
      <c r="C434" s="9">
        <v>4599</v>
      </c>
      <c r="D434" t="s">
        <v>1100</v>
      </c>
      <c r="E434" t="str">
        <f t="shared" si="24"/>
        <v xml:space="preserve">4599Fortalecimiento a la gestion y direccion de la administracion publica territorial                                                                         </v>
      </c>
      <c r="F434">
        <v>4599031</v>
      </c>
      <c r="G434" t="s">
        <v>1138</v>
      </c>
      <c r="H434" t="s">
        <v>1153</v>
      </c>
      <c r="I434">
        <v>360</v>
      </c>
      <c r="J434" t="s">
        <v>1154</v>
      </c>
      <c r="K434" t="s">
        <v>1222</v>
      </c>
      <c r="L434" t="s">
        <v>1191</v>
      </c>
      <c r="M434" t="s">
        <v>1189</v>
      </c>
      <c r="N434" s="3">
        <v>0</v>
      </c>
      <c r="O434" s="3">
        <v>0</v>
      </c>
      <c r="P434" s="3">
        <v>0</v>
      </c>
      <c r="Q434" s="3">
        <v>0</v>
      </c>
      <c r="R434">
        <v>551</v>
      </c>
      <c r="S434" t="s">
        <v>1152</v>
      </c>
      <c r="T434">
        <v>0</v>
      </c>
      <c r="U434" s="1">
        <v>1102146628</v>
      </c>
      <c r="V434">
        <v>0</v>
      </c>
      <c r="W434">
        <v>0</v>
      </c>
      <c r="X434">
        <v>0</v>
      </c>
      <c r="Y434">
        <v>0</v>
      </c>
      <c r="Z434" s="1">
        <v>1102146628</v>
      </c>
      <c r="AA434">
        <v>0</v>
      </c>
      <c r="AB434">
        <v>0</v>
      </c>
      <c r="AC434">
        <v>0</v>
      </c>
      <c r="AD434">
        <v>0</v>
      </c>
      <c r="AE434" s="1">
        <v>1102146628</v>
      </c>
      <c r="AF434" s="1">
        <v>0</v>
      </c>
      <c r="AG434" s="1">
        <v>0</v>
      </c>
      <c r="AH434" s="1">
        <v>0</v>
      </c>
    </row>
    <row r="435" spans="1:34" x14ac:dyDescent="0.35">
      <c r="A435" s="8">
        <v>45</v>
      </c>
      <c r="B435" t="s">
        <v>980</v>
      </c>
      <c r="C435" s="9">
        <v>4599</v>
      </c>
      <c r="D435" t="s">
        <v>1100</v>
      </c>
      <c r="E435" t="str">
        <f t="shared" si="24"/>
        <v xml:space="preserve">4599Fortalecimiento a la gestion y direccion de la administracion publica territorial                                                                         </v>
      </c>
      <c r="F435">
        <v>4599031</v>
      </c>
      <c r="G435" t="s">
        <v>1138</v>
      </c>
      <c r="H435" t="s">
        <v>1155</v>
      </c>
      <c r="I435">
        <v>503</v>
      </c>
      <c r="J435" t="s">
        <v>805</v>
      </c>
      <c r="K435" t="s">
        <v>1221</v>
      </c>
      <c r="L435" t="s">
        <v>1191</v>
      </c>
      <c r="M435" t="s">
        <v>1185</v>
      </c>
      <c r="N435" s="3">
        <v>0</v>
      </c>
      <c r="O435" s="3">
        <v>0</v>
      </c>
      <c r="P435" s="3">
        <v>0</v>
      </c>
      <c r="Q435" s="3">
        <v>0</v>
      </c>
      <c r="R435">
        <v>559</v>
      </c>
      <c r="S435" t="s">
        <v>1144</v>
      </c>
      <c r="T435">
        <v>0</v>
      </c>
      <c r="U435" s="1">
        <v>469459254.12</v>
      </c>
      <c r="V435">
        <v>0</v>
      </c>
      <c r="W435">
        <v>0</v>
      </c>
      <c r="X435">
        <v>0</v>
      </c>
      <c r="Y435">
        <v>0</v>
      </c>
      <c r="Z435" s="1">
        <v>469459254.12</v>
      </c>
      <c r="AA435">
        <v>0</v>
      </c>
      <c r="AB435">
        <v>0</v>
      </c>
      <c r="AC435">
        <v>0</v>
      </c>
      <c r="AD435">
        <v>0</v>
      </c>
      <c r="AE435" s="1">
        <v>469459254.12</v>
      </c>
      <c r="AF435" s="1">
        <v>0</v>
      </c>
      <c r="AG435" s="1">
        <v>0</v>
      </c>
      <c r="AH435" s="1">
        <v>0</v>
      </c>
    </row>
    <row r="436" spans="1:34" x14ac:dyDescent="0.35">
      <c r="A436" s="8">
        <v>45</v>
      </c>
      <c r="B436" t="s">
        <v>980</v>
      </c>
      <c r="C436" s="9">
        <v>4599</v>
      </c>
      <c r="D436" t="s">
        <v>1100</v>
      </c>
      <c r="E436" t="str">
        <f t="shared" si="24"/>
        <v xml:space="preserve">4599Fortalecimiento a la gestion y direccion de la administracion publica territorial                                                                         </v>
      </c>
      <c r="F436">
        <v>4599031</v>
      </c>
      <c r="G436" t="s">
        <v>1138</v>
      </c>
      <c r="H436" t="s">
        <v>1156</v>
      </c>
      <c r="I436">
        <v>342</v>
      </c>
      <c r="J436" t="s">
        <v>239</v>
      </c>
      <c r="K436" t="s">
        <v>1221</v>
      </c>
      <c r="L436" t="s">
        <v>1191</v>
      </c>
      <c r="M436" t="s">
        <v>1185</v>
      </c>
      <c r="N436" s="3">
        <v>0</v>
      </c>
      <c r="O436" s="3">
        <v>0</v>
      </c>
      <c r="P436" s="3">
        <v>0</v>
      </c>
      <c r="Q436" s="3">
        <v>0</v>
      </c>
      <c r="R436">
        <v>562</v>
      </c>
      <c r="S436" t="s">
        <v>1144</v>
      </c>
      <c r="T436">
        <v>0</v>
      </c>
      <c r="U436" s="1">
        <v>693795238.08000004</v>
      </c>
      <c r="V436">
        <v>0</v>
      </c>
      <c r="W436">
        <v>0</v>
      </c>
      <c r="X436" s="1">
        <v>29000000</v>
      </c>
      <c r="Y436">
        <v>0</v>
      </c>
      <c r="Z436" s="1">
        <v>664795238.08000004</v>
      </c>
      <c r="AA436" s="1">
        <v>116000000</v>
      </c>
      <c r="AB436" s="1">
        <v>10000000</v>
      </c>
      <c r="AC436">
        <v>0</v>
      </c>
      <c r="AD436">
        <v>0</v>
      </c>
      <c r="AE436" s="1">
        <v>548795238.08000004</v>
      </c>
      <c r="AF436" s="1">
        <v>0</v>
      </c>
      <c r="AG436" s="1">
        <v>0</v>
      </c>
      <c r="AH436" s="1">
        <v>0</v>
      </c>
    </row>
    <row r="437" spans="1:34" x14ac:dyDescent="0.35">
      <c r="A437" s="8">
        <v>45</v>
      </c>
      <c r="B437" t="s">
        <v>980</v>
      </c>
      <c r="C437" s="9">
        <v>4599</v>
      </c>
      <c r="D437" t="s">
        <v>1100</v>
      </c>
      <c r="E437" t="str">
        <f t="shared" si="24"/>
        <v xml:space="preserve">4599Fortalecimiento a la gestion y direccion de la administracion publica territorial                                                                         </v>
      </c>
      <c r="F437">
        <v>4599031</v>
      </c>
      <c r="G437" t="s">
        <v>1138</v>
      </c>
      <c r="H437" t="s">
        <v>1157</v>
      </c>
      <c r="I437">
        <v>342</v>
      </c>
      <c r="J437" t="s">
        <v>239</v>
      </c>
      <c r="K437" t="s">
        <v>1221</v>
      </c>
      <c r="L437" t="s">
        <v>1191</v>
      </c>
      <c r="M437" t="s">
        <v>1185</v>
      </c>
      <c r="N437" s="3">
        <v>0</v>
      </c>
      <c r="O437" s="3">
        <v>0</v>
      </c>
      <c r="P437" s="3">
        <v>0</v>
      </c>
      <c r="Q437" s="3">
        <v>0</v>
      </c>
      <c r="R437">
        <v>571</v>
      </c>
      <c r="S437" t="s">
        <v>1158</v>
      </c>
      <c r="T437">
        <v>0</v>
      </c>
      <c r="U437" s="1">
        <v>200000000</v>
      </c>
      <c r="V437">
        <v>0</v>
      </c>
      <c r="W437">
        <v>0</v>
      </c>
      <c r="X437">
        <v>0</v>
      </c>
      <c r="Y437">
        <v>0</v>
      </c>
      <c r="Z437" s="1">
        <v>200000000</v>
      </c>
      <c r="AA437" s="1">
        <v>200000000</v>
      </c>
      <c r="AB437">
        <v>0</v>
      </c>
      <c r="AC437">
        <v>0</v>
      </c>
      <c r="AD437">
        <v>0</v>
      </c>
      <c r="AE437">
        <v>0</v>
      </c>
      <c r="AF437" s="1">
        <v>0</v>
      </c>
      <c r="AG437" s="1">
        <v>0</v>
      </c>
      <c r="AH437" s="1">
        <v>0</v>
      </c>
    </row>
    <row r="438" spans="1:34" x14ac:dyDescent="0.35">
      <c r="A438" s="8">
        <v>45</v>
      </c>
      <c r="B438" t="s">
        <v>980</v>
      </c>
      <c r="C438" s="9">
        <v>4599</v>
      </c>
      <c r="D438" t="s">
        <v>1100</v>
      </c>
      <c r="E438" t="str">
        <f t="shared" si="24"/>
        <v xml:space="preserve">4599Fortalecimiento a la gestion y direccion de la administracion publica territorial                                                                         </v>
      </c>
      <c r="F438">
        <v>4599031</v>
      </c>
      <c r="G438" t="s">
        <v>1138</v>
      </c>
      <c r="H438" t="s">
        <v>1159</v>
      </c>
      <c r="I438">
        <v>342</v>
      </c>
      <c r="J438" t="s">
        <v>239</v>
      </c>
      <c r="K438" t="s">
        <v>1221</v>
      </c>
      <c r="L438" t="s">
        <v>1191</v>
      </c>
      <c r="M438" t="s">
        <v>1185</v>
      </c>
      <c r="N438" s="3">
        <v>0</v>
      </c>
      <c r="O438" s="3">
        <v>0</v>
      </c>
      <c r="P438" s="3">
        <v>0</v>
      </c>
      <c r="Q438" s="3">
        <v>0</v>
      </c>
      <c r="R438">
        <v>575</v>
      </c>
      <c r="S438" t="s">
        <v>1160</v>
      </c>
      <c r="T438">
        <v>0</v>
      </c>
      <c r="U438" s="1">
        <v>351000000</v>
      </c>
      <c r="V438">
        <v>0</v>
      </c>
      <c r="W438">
        <v>0</v>
      </c>
      <c r="X438">
        <v>0</v>
      </c>
      <c r="Y438">
        <v>0</v>
      </c>
      <c r="Z438" s="1">
        <v>351000000</v>
      </c>
      <c r="AA438" s="1">
        <v>349500000</v>
      </c>
      <c r="AB438" s="1">
        <v>326500000</v>
      </c>
      <c r="AC438" s="1">
        <v>8000000</v>
      </c>
      <c r="AD438" s="1">
        <v>8000000</v>
      </c>
      <c r="AE438" s="1">
        <v>1500000</v>
      </c>
      <c r="AF438" s="1">
        <v>0</v>
      </c>
      <c r="AG438" s="1">
        <v>0</v>
      </c>
      <c r="AH438" s="1">
        <v>0</v>
      </c>
    </row>
    <row r="439" spans="1:34" x14ac:dyDescent="0.35">
      <c r="A439" s="8">
        <v>45</v>
      </c>
      <c r="B439" t="s">
        <v>980</v>
      </c>
      <c r="C439" s="9">
        <v>4599</v>
      </c>
      <c r="D439" t="s">
        <v>1100</v>
      </c>
      <c r="E439" t="str">
        <f t="shared" si="24"/>
        <v xml:space="preserve">4599Fortalecimiento a la gestion y direccion de la administracion publica territorial                                                                         </v>
      </c>
      <c r="F439">
        <v>4599031</v>
      </c>
      <c r="G439" t="s">
        <v>1138</v>
      </c>
      <c r="H439" t="s">
        <v>1161</v>
      </c>
      <c r="I439">
        <v>1</v>
      </c>
      <c r="J439" t="s">
        <v>225</v>
      </c>
      <c r="K439" t="s">
        <v>1221</v>
      </c>
      <c r="L439" t="s">
        <v>1192</v>
      </c>
      <c r="M439" t="s">
        <v>1185</v>
      </c>
      <c r="N439" s="3">
        <v>0.05</v>
      </c>
      <c r="O439" s="3">
        <v>0.05</v>
      </c>
      <c r="P439" s="3">
        <v>0.05</v>
      </c>
      <c r="Q439" s="3">
        <v>0.05</v>
      </c>
      <c r="R439">
        <v>597</v>
      </c>
      <c r="S439" t="s">
        <v>1162</v>
      </c>
      <c r="T439">
        <v>0</v>
      </c>
      <c r="U439">
        <v>0</v>
      </c>
      <c r="V439">
        <v>0</v>
      </c>
      <c r="W439" s="1">
        <v>40000000</v>
      </c>
      <c r="X439">
        <v>0</v>
      </c>
      <c r="Y439">
        <v>0</v>
      </c>
      <c r="Z439" s="1">
        <v>40000000</v>
      </c>
      <c r="AA439" s="1">
        <v>40000000</v>
      </c>
      <c r="AB439">
        <v>0</v>
      </c>
      <c r="AC439">
        <v>0</v>
      </c>
      <c r="AD439">
        <v>0</v>
      </c>
      <c r="AE439">
        <v>0</v>
      </c>
      <c r="AF439" s="1">
        <f t="shared" si="25"/>
        <v>42000000</v>
      </c>
      <c r="AG439" s="1">
        <f t="shared" si="26"/>
        <v>44100000</v>
      </c>
      <c r="AH439" s="1">
        <f t="shared" si="27"/>
        <v>46305000</v>
      </c>
    </row>
    <row r="440" spans="1:34" x14ac:dyDescent="0.35">
      <c r="A440" s="8">
        <v>45</v>
      </c>
      <c r="B440" t="s">
        <v>980</v>
      </c>
      <c r="C440" s="9">
        <v>4599</v>
      </c>
      <c r="D440" t="s">
        <v>1100</v>
      </c>
      <c r="E440" t="str">
        <f t="shared" si="24"/>
        <v xml:space="preserve">4599Fortalecimiento a la gestion y direccion de la administracion publica territorial                                                                         </v>
      </c>
      <c r="F440">
        <v>4599031</v>
      </c>
      <c r="G440" t="s">
        <v>1138</v>
      </c>
      <c r="H440" t="s">
        <v>1163</v>
      </c>
      <c r="I440">
        <v>342</v>
      </c>
      <c r="J440" t="s">
        <v>239</v>
      </c>
      <c r="K440" t="s">
        <v>1221</v>
      </c>
      <c r="L440" t="s">
        <v>1191</v>
      </c>
      <c r="M440" t="s">
        <v>1185</v>
      </c>
      <c r="N440" s="3">
        <v>0</v>
      </c>
      <c r="O440" s="3">
        <v>0</v>
      </c>
      <c r="P440" s="3">
        <v>0</v>
      </c>
      <c r="Q440" s="3">
        <v>0</v>
      </c>
      <c r="R440">
        <v>576</v>
      </c>
      <c r="S440" t="s">
        <v>1162</v>
      </c>
      <c r="T440">
        <v>0</v>
      </c>
      <c r="U440" s="1">
        <v>50400000</v>
      </c>
      <c r="V440">
        <v>0</v>
      </c>
      <c r="W440">
        <v>0</v>
      </c>
      <c r="X440">
        <v>0</v>
      </c>
      <c r="Y440">
        <v>0</v>
      </c>
      <c r="Z440" s="1">
        <v>50400000</v>
      </c>
      <c r="AA440" s="1">
        <v>50400000</v>
      </c>
      <c r="AB440" s="1">
        <v>36000000</v>
      </c>
      <c r="AC440">
        <v>0</v>
      </c>
      <c r="AD440">
        <v>0</v>
      </c>
      <c r="AE440">
        <v>0</v>
      </c>
      <c r="AF440" s="1">
        <v>0</v>
      </c>
      <c r="AG440" s="1">
        <v>0</v>
      </c>
      <c r="AH440" s="1">
        <v>0</v>
      </c>
    </row>
    <row r="441" spans="1:34" x14ac:dyDescent="0.35">
      <c r="A441" s="8">
        <v>45</v>
      </c>
      <c r="B441" t="s">
        <v>980</v>
      </c>
      <c r="C441" s="9">
        <v>4599</v>
      </c>
      <c r="D441" t="s">
        <v>1100</v>
      </c>
      <c r="E441" t="str">
        <f t="shared" si="24"/>
        <v xml:space="preserve">4599Fortalecimiento a la gestion y direccion de la administracion publica territorial                                                                         </v>
      </c>
      <c r="F441">
        <v>4599031</v>
      </c>
      <c r="G441" t="s">
        <v>1138</v>
      </c>
      <c r="H441" t="s">
        <v>1164</v>
      </c>
      <c r="I441">
        <v>342</v>
      </c>
      <c r="J441" t="s">
        <v>239</v>
      </c>
      <c r="K441" t="s">
        <v>1221</v>
      </c>
      <c r="L441" t="s">
        <v>1191</v>
      </c>
      <c r="M441" t="s">
        <v>1185</v>
      </c>
      <c r="N441" s="3">
        <v>0</v>
      </c>
      <c r="O441" s="3">
        <v>0</v>
      </c>
      <c r="P441" s="3">
        <v>0</v>
      </c>
      <c r="Q441" s="3">
        <v>0</v>
      </c>
      <c r="R441">
        <v>577</v>
      </c>
      <c r="S441" t="s">
        <v>1165</v>
      </c>
      <c r="T441">
        <v>0</v>
      </c>
      <c r="U441" s="1">
        <v>150200000</v>
      </c>
      <c r="V441">
        <v>0</v>
      </c>
      <c r="W441">
        <v>0</v>
      </c>
      <c r="X441">
        <v>0</v>
      </c>
      <c r="Y441">
        <v>0</v>
      </c>
      <c r="Z441" s="1">
        <v>150200000</v>
      </c>
      <c r="AA441" s="1">
        <v>94800000</v>
      </c>
      <c r="AB441" s="1">
        <v>33000000</v>
      </c>
      <c r="AC441">
        <v>0</v>
      </c>
      <c r="AD441">
        <v>0</v>
      </c>
      <c r="AE441" s="1">
        <v>55400000</v>
      </c>
      <c r="AF441" s="1">
        <v>0</v>
      </c>
      <c r="AG441" s="1">
        <v>0</v>
      </c>
      <c r="AH441" s="1">
        <v>0</v>
      </c>
    </row>
    <row r="442" spans="1:34" x14ac:dyDescent="0.35">
      <c r="A442" s="8">
        <v>45</v>
      </c>
      <c r="B442" t="s">
        <v>980</v>
      </c>
      <c r="C442" s="9">
        <v>4599</v>
      </c>
      <c r="D442" t="s">
        <v>1100</v>
      </c>
      <c r="E442" t="str">
        <f t="shared" si="24"/>
        <v xml:space="preserve">4599Fortalecimiento a la gestion y direccion de la administracion publica territorial                                                                         </v>
      </c>
      <c r="F442">
        <v>4599031</v>
      </c>
      <c r="G442" t="s">
        <v>1138</v>
      </c>
      <c r="H442" t="s">
        <v>1166</v>
      </c>
      <c r="I442">
        <v>301</v>
      </c>
      <c r="J442" t="s">
        <v>1167</v>
      </c>
      <c r="K442" t="s">
        <v>1220</v>
      </c>
      <c r="L442" t="s">
        <v>1191</v>
      </c>
      <c r="M442" t="s">
        <v>1193</v>
      </c>
      <c r="N442" s="3">
        <v>0</v>
      </c>
      <c r="O442" s="3">
        <v>0</v>
      </c>
      <c r="P442" s="3">
        <v>0</v>
      </c>
      <c r="Q442" s="3">
        <v>0</v>
      </c>
      <c r="R442">
        <v>592</v>
      </c>
      <c r="S442" t="s">
        <v>1144</v>
      </c>
      <c r="T442">
        <v>0</v>
      </c>
      <c r="U442" s="1">
        <v>267698972.86000001</v>
      </c>
      <c r="V442">
        <v>0</v>
      </c>
      <c r="W442">
        <v>0</v>
      </c>
      <c r="X442">
        <v>0</v>
      </c>
      <c r="Y442">
        <v>0</v>
      </c>
      <c r="Z442" s="1">
        <v>267698972.86000001</v>
      </c>
      <c r="AA442" s="1">
        <v>60000000</v>
      </c>
      <c r="AB442" s="1">
        <v>60000000</v>
      </c>
      <c r="AC442">
        <v>0</v>
      </c>
      <c r="AD442">
        <v>0</v>
      </c>
      <c r="AE442" s="1">
        <v>207698972.86000001</v>
      </c>
      <c r="AF442" s="1">
        <v>0</v>
      </c>
      <c r="AG442" s="1">
        <v>0</v>
      </c>
      <c r="AH442" s="1">
        <v>0</v>
      </c>
    </row>
    <row r="443" spans="1:34" x14ac:dyDescent="0.35">
      <c r="A443" s="8">
        <v>45</v>
      </c>
      <c r="B443" t="s">
        <v>980</v>
      </c>
      <c r="C443" s="9">
        <v>4599</v>
      </c>
      <c r="D443" t="s">
        <v>1100</v>
      </c>
      <c r="E443" t="str">
        <f t="shared" si="24"/>
        <v xml:space="preserve">4599Fortalecimiento a la gestion y direccion de la administracion publica territorial                                                                         </v>
      </c>
      <c r="F443">
        <v>4599031</v>
      </c>
      <c r="G443" t="s">
        <v>1138</v>
      </c>
      <c r="H443" t="s">
        <v>1168</v>
      </c>
      <c r="I443">
        <v>342</v>
      </c>
      <c r="J443" t="s">
        <v>239</v>
      </c>
      <c r="K443" t="s">
        <v>1221</v>
      </c>
      <c r="L443" t="s">
        <v>1191</v>
      </c>
      <c r="M443" t="s">
        <v>1185</v>
      </c>
      <c r="N443" s="3">
        <v>0</v>
      </c>
      <c r="O443" s="3">
        <v>0</v>
      </c>
      <c r="P443" s="3">
        <v>0</v>
      </c>
      <c r="Q443" s="3">
        <v>0</v>
      </c>
      <c r="R443">
        <v>593</v>
      </c>
      <c r="S443" t="s">
        <v>1146</v>
      </c>
      <c r="T443">
        <v>0</v>
      </c>
      <c r="U443" s="1">
        <v>40000000</v>
      </c>
      <c r="V443">
        <v>0</v>
      </c>
      <c r="W443">
        <v>0</v>
      </c>
      <c r="X443" s="1">
        <v>40000000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 s="1">
        <v>0</v>
      </c>
      <c r="AG443" s="1">
        <v>0</v>
      </c>
      <c r="AH443" s="1">
        <v>0</v>
      </c>
    </row>
    <row r="444" spans="1:34" x14ac:dyDescent="0.35">
      <c r="A444" s="8">
        <v>45</v>
      </c>
      <c r="B444" t="s">
        <v>980</v>
      </c>
      <c r="C444" s="9">
        <v>4599</v>
      </c>
      <c r="D444" t="s">
        <v>1100</v>
      </c>
      <c r="E444" t="str">
        <f t="shared" si="24"/>
        <v xml:space="preserve">4599Fortalecimiento a la gestion y direccion de la administracion publica territorial                                                                         </v>
      </c>
      <c r="F444">
        <v>4599033</v>
      </c>
      <c r="G444" t="s">
        <v>1169</v>
      </c>
      <c r="H444" t="s">
        <v>1170</v>
      </c>
      <c r="I444">
        <v>345</v>
      </c>
      <c r="J444" t="s">
        <v>1171</v>
      </c>
      <c r="K444" t="s">
        <v>1222</v>
      </c>
      <c r="L444" t="s">
        <v>1191</v>
      </c>
      <c r="M444" t="s">
        <v>1189</v>
      </c>
      <c r="N444" s="3">
        <v>0</v>
      </c>
      <c r="O444" s="3">
        <v>0</v>
      </c>
      <c r="P444" s="3">
        <v>0</v>
      </c>
      <c r="Q444" s="3">
        <v>0</v>
      </c>
      <c r="R444">
        <v>509</v>
      </c>
      <c r="S444" t="s">
        <v>1172</v>
      </c>
      <c r="T444">
        <v>0</v>
      </c>
      <c r="U444" s="1">
        <v>4928305.91</v>
      </c>
      <c r="V444">
        <v>0</v>
      </c>
      <c r="W444">
        <v>0</v>
      </c>
      <c r="X444">
        <v>0</v>
      </c>
      <c r="Y444">
        <v>0</v>
      </c>
      <c r="Z444" s="1">
        <v>4928305.91</v>
      </c>
      <c r="AA444">
        <v>0</v>
      </c>
      <c r="AB444">
        <v>0</v>
      </c>
      <c r="AC444">
        <v>0</v>
      </c>
      <c r="AD444">
        <v>0</v>
      </c>
      <c r="AE444" s="1">
        <v>4928305.91</v>
      </c>
      <c r="AF444" s="1">
        <v>0</v>
      </c>
      <c r="AG444" s="1">
        <v>0</v>
      </c>
      <c r="AH444" s="1">
        <v>0</v>
      </c>
    </row>
    <row r="445" spans="1:34" x14ac:dyDescent="0.35">
      <c r="A445" s="8">
        <v>45</v>
      </c>
      <c r="B445" t="s">
        <v>980</v>
      </c>
      <c r="C445" s="9">
        <v>4599</v>
      </c>
      <c r="D445" t="s">
        <v>1100</v>
      </c>
      <c r="E445" t="str">
        <f t="shared" si="24"/>
        <v xml:space="preserve">4599Fortalecimiento a la gestion y direccion de la administracion publica territorial                                                                         </v>
      </c>
      <c r="F445">
        <v>4599033</v>
      </c>
      <c r="G445" t="s">
        <v>1169</v>
      </c>
      <c r="H445" t="s">
        <v>1173</v>
      </c>
      <c r="I445">
        <v>342</v>
      </c>
      <c r="J445" t="s">
        <v>239</v>
      </c>
      <c r="K445" t="s">
        <v>1221</v>
      </c>
      <c r="L445" t="s">
        <v>1191</v>
      </c>
      <c r="M445" t="s">
        <v>1185</v>
      </c>
      <c r="N445" s="3">
        <v>0</v>
      </c>
      <c r="O445" s="3">
        <v>0</v>
      </c>
      <c r="P445" s="3">
        <v>0</v>
      </c>
      <c r="Q445" s="3">
        <v>0</v>
      </c>
      <c r="R445">
        <v>578</v>
      </c>
      <c r="S445" t="s">
        <v>1172</v>
      </c>
      <c r="T445">
        <v>0</v>
      </c>
      <c r="U445" s="1">
        <v>39600000</v>
      </c>
      <c r="V445">
        <v>0</v>
      </c>
      <c r="W445">
        <v>0</v>
      </c>
      <c r="X445">
        <v>0</v>
      </c>
      <c r="Y445">
        <v>0</v>
      </c>
      <c r="Z445" s="1">
        <v>39600000</v>
      </c>
      <c r="AA445" s="1">
        <v>29700000</v>
      </c>
      <c r="AB445">
        <v>0</v>
      </c>
      <c r="AC445">
        <v>0</v>
      </c>
      <c r="AD445">
        <v>0</v>
      </c>
      <c r="AE445" s="1">
        <v>9900000</v>
      </c>
      <c r="AF445" s="1">
        <v>0</v>
      </c>
      <c r="AG445" s="1">
        <v>0</v>
      </c>
      <c r="AH445" s="1">
        <v>0</v>
      </c>
    </row>
    <row r="446" spans="1:34" x14ac:dyDescent="0.35">
      <c r="A446" s="8">
        <v>45</v>
      </c>
      <c r="B446" t="s">
        <v>980</v>
      </c>
      <c r="C446" s="9">
        <v>4599</v>
      </c>
      <c r="D446" t="s">
        <v>1100</v>
      </c>
      <c r="E446" t="str">
        <f t="shared" si="24"/>
        <v xml:space="preserve">4599Fortalecimiento a la gestion y direccion de la administracion publica territorial                                                                         </v>
      </c>
      <c r="F446">
        <v>4599034</v>
      </c>
      <c r="G446" t="s">
        <v>1174</v>
      </c>
      <c r="H446" t="s">
        <v>1175</v>
      </c>
      <c r="I446">
        <v>1</v>
      </c>
      <c r="J446" t="s">
        <v>225</v>
      </c>
      <c r="K446" t="s">
        <v>1221</v>
      </c>
      <c r="L446" t="s">
        <v>1192</v>
      </c>
      <c r="M446" t="s">
        <v>1185</v>
      </c>
      <c r="N446" s="3">
        <v>0.05</v>
      </c>
      <c r="O446" s="3">
        <v>0.05</v>
      </c>
      <c r="P446" s="3">
        <v>0.05</v>
      </c>
      <c r="Q446" s="3">
        <v>0.05</v>
      </c>
      <c r="R446">
        <v>602</v>
      </c>
      <c r="S446" t="s">
        <v>1176</v>
      </c>
      <c r="T446">
        <v>0</v>
      </c>
      <c r="U446">
        <v>0</v>
      </c>
      <c r="V446">
        <v>0</v>
      </c>
      <c r="W446" s="1">
        <v>200000000</v>
      </c>
      <c r="X446">
        <v>0</v>
      </c>
      <c r="Y446">
        <v>0</v>
      </c>
      <c r="Z446" s="1">
        <v>200000000</v>
      </c>
      <c r="AA446">
        <v>0</v>
      </c>
      <c r="AB446">
        <v>0</v>
      </c>
      <c r="AC446">
        <v>0</v>
      </c>
      <c r="AD446">
        <v>0</v>
      </c>
      <c r="AE446" s="1">
        <v>200000000</v>
      </c>
      <c r="AF446" s="1">
        <f t="shared" si="25"/>
        <v>210000000</v>
      </c>
      <c r="AG446" s="1">
        <f t="shared" si="26"/>
        <v>220500000</v>
      </c>
      <c r="AH446" s="1">
        <f t="shared" si="27"/>
        <v>231525000</v>
      </c>
    </row>
    <row r="447" spans="1:34" x14ac:dyDescent="0.35">
      <c r="A447" s="8">
        <v>45</v>
      </c>
      <c r="B447" t="s">
        <v>980</v>
      </c>
      <c r="C447" s="9">
        <v>4599</v>
      </c>
      <c r="D447" t="s">
        <v>1100</v>
      </c>
      <c r="E447" t="str">
        <f t="shared" si="24"/>
        <v xml:space="preserve">4599Fortalecimiento a la gestion y direccion de la administracion publica territorial                                                                         </v>
      </c>
      <c r="F447">
        <v>4599034</v>
      </c>
      <c r="G447" t="s">
        <v>1174</v>
      </c>
      <c r="H447" t="s">
        <v>1177</v>
      </c>
      <c r="I447">
        <v>32</v>
      </c>
      <c r="J447" t="s">
        <v>62</v>
      </c>
      <c r="K447" t="s">
        <v>1220</v>
      </c>
      <c r="L447" t="s">
        <v>1192</v>
      </c>
      <c r="M447" t="s">
        <v>1193</v>
      </c>
      <c r="N447" s="3">
        <v>0.06</v>
      </c>
      <c r="O447" s="3">
        <v>7.0000000000000007E-2</v>
      </c>
      <c r="P447" s="3">
        <v>7.0000000000000007E-2</v>
      </c>
      <c r="Q447" s="3">
        <v>7.0000000000000007E-2</v>
      </c>
      <c r="R447">
        <v>612</v>
      </c>
      <c r="S447" t="s">
        <v>1176</v>
      </c>
      <c r="T447">
        <v>0</v>
      </c>
      <c r="U447">
        <v>0</v>
      </c>
      <c r="V447">
        <v>0</v>
      </c>
      <c r="W447" s="1">
        <v>79999999.810000002</v>
      </c>
      <c r="X447">
        <v>0</v>
      </c>
      <c r="Y447">
        <v>0</v>
      </c>
      <c r="Z447" s="1">
        <v>79999999.810000002</v>
      </c>
      <c r="AA447">
        <v>0</v>
      </c>
      <c r="AB447">
        <v>0</v>
      </c>
      <c r="AC447">
        <v>0</v>
      </c>
      <c r="AD447">
        <v>0</v>
      </c>
      <c r="AE447" s="1">
        <v>79999999.810000002</v>
      </c>
      <c r="AF447" s="1">
        <f t="shared" si="25"/>
        <v>85599999.796700001</v>
      </c>
      <c r="AG447" s="1">
        <f t="shared" si="26"/>
        <v>91591999.782469004</v>
      </c>
      <c r="AH447" s="1">
        <f t="shared" si="27"/>
        <v>98003439.767241836</v>
      </c>
    </row>
  </sheetData>
  <autoFilter ref="A1:AE447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108"/>
  <sheetViews>
    <sheetView tabSelected="1" workbookViewId="0">
      <selection activeCell="Q92" sqref="Q92"/>
    </sheetView>
  </sheetViews>
  <sheetFormatPr baseColWidth="10" defaultRowHeight="14.5" x14ac:dyDescent="0.35"/>
  <cols>
    <col min="1" max="1" width="41.453125" customWidth="1"/>
    <col min="2" max="5" width="18.54296875" style="21" bestFit="1" customWidth="1"/>
    <col min="6" max="6" width="20.08984375" bestFit="1" customWidth="1"/>
    <col min="7" max="7" width="61.36328125" customWidth="1"/>
    <col min="8" max="11" width="18.36328125" customWidth="1"/>
  </cols>
  <sheetData>
    <row r="1" spans="1:14" x14ac:dyDescent="0.35">
      <c r="A1" s="23" t="s">
        <v>1223</v>
      </c>
      <c r="B1" s="24" t="s">
        <v>1224</v>
      </c>
      <c r="C1" s="24" t="s">
        <v>1225</v>
      </c>
      <c r="D1" s="24" t="s">
        <v>1226</v>
      </c>
      <c r="E1" s="24" t="s">
        <v>1227</v>
      </c>
    </row>
    <row r="2" spans="1:14" x14ac:dyDescent="0.35">
      <c r="A2" s="20" t="s">
        <v>1222</v>
      </c>
      <c r="B2" s="25">
        <v>126329500488.87003</v>
      </c>
      <c r="C2" s="25">
        <v>123627419470.77762</v>
      </c>
      <c r="D2" s="25">
        <v>131913834412.24704</v>
      </c>
      <c r="E2" s="25">
        <v>140761961678.54501</v>
      </c>
    </row>
    <row r="3" spans="1:14" x14ac:dyDescent="0.35">
      <c r="A3" s="20" t="s">
        <v>1221</v>
      </c>
      <c r="B3" s="25">
        <v>36628955538.110008</v>
      </c>
      <c r="C3" s="25">
        <v>26581677410.862003</v>
      </c>
      <c r="D3" s="25">
        <v>27910761281.405102</v>
      </c>
      <c r="E3" s="25">
        <v>29306299345.475357</v>
      </c>
    </row>
    <row r="4" spans="1:14" x14ac:dyDescent="0.35">
      <c r="A4" s="20" t="s">
        <v>1220</v>
      </c>
      <c r="B4" s="25">
        <v>134311234215.5</v>
      </c>
      <c r="C4" s="25">
        <v>143092600256.44812</v>
      </c>
      <c r="D4" s="25">
        <v>153109082274.39948</v>
      </c>
      <c r="E4" s="25">
        <v>163826718033.60742</v>
      </c>
    </row>
    <row r="5" spans="1:14" x14ac:dyDescent="0.35">
      <c r="A5" s="26" t="s">
        <v>1210</v>
      </c>
      <c r="B5" s="27">
        <v>297269690242.48004</v>
      </c>
      <c r="C5" s="27">
        <v>293301697138.08777</v>
      </c>
      <c r="D5" s="27">
        <v>312933677968.05164</v>
      </c>
      <c r="E5" s="27">
        <v>333894979057.62781</v>
      </c>
      <c r="F5" s="43">
        <f>+B5+C5+D5+E5</f>
        <v>1237400044406.2473</v>
      </c>
    </row>
    <row r="9" spans="1:14" x14ac:dyDescent="0.35">
      <c r="A9" s="23" t="s">
        <v>1261</v>
      </c>
      <c r="B9" s="24" t="s">
        <v>1224</v>
      </c>
      <c r="C9" s="24" t="s">
        <v>1225</v>
      </c>
      <c r="D9" s="24" t="s">
        <v>1226</v>
      </c>
      <c r="E9" s="24" t="s">
        <v>1227</v>
      </c>
      <c r="G9" s="23" t="s">
        <v>1261</v>
      </c>
      <c r="H9" s="24" t="s">
        <v>1224</v>
      </c>
      <c r="I9" s="24" t="s">
        <v>1225</v>
      </c>
      <c r="J9" s="24" t="s">
        <v>1226</v>
      </c>
      <c r="K9" s="24" t="s">
        <v>1227</v>
      </c>
    </row>
    <row r="10" spans="1:14" s="22" customFormat="1" x14ac:dyDescent="0.35">
      <c r="A10" s="45" t="s">
        <v>181</v>
      </c>
      <c r="B10" s="29">
        <v>2693045974.5599999</v>
      </c>
      <c r="C10" s="29">
        <v>2487085195.5892</v>
      </c>
      <c r="D10" s="29">
        <v>2617165159.2804441</v>
      </c>
      <c r="E10" s="29">
        <v>2754149920.4300752</v>
      </c>
      <c r="F10" s="22" t="s">
        <v>1266</v>
      </c>
      <c r="G10" s="28" t="s">
        <v>181</v>
      </c>
      <c r="H10" s="29">
        <f>+H11+H12+H13</f>
        <v>2693045974.5599999</v>
      </c>
      <c r="I10" s="29">
        <f t="shared" ref="I10:K10" si="0">+I11+I12+I13</f>
        <v>2487085195.5892</v>
      </c>
      <c r="J10" s="29">
        <f t="shared" si="0"/>
        <v>2617165159.2804441</v>
      </c>
      <c r="K10" s="29">
        <f t="shared" si="0"/>
        <v>2754149920.4300752</v>
      </c>
    </row>
    <row r="11" spans="1:14" ht="29" x14ac:dyDescent="0.35">
      <c r="A11" s="30" t="s">
        <v>1229</v>
      </c>
      <c r="B11" s="31">
        <v>292556257.56000006</v>
      </c>
      <c r="C11" s="31">
        <v>312435195.58920002</v>
      </c>
      <c r="D11" s="31">
        <v>333675659.28044403</v>
      </c>
      <c r="E11" s="31">
        <v>356371455.43007529</v>
      </c>
      <c r="G11" s="30" t="s">
        <v>1229</v>
      </c>
      <c r="H11" s="31">
        <v>292556257.56000006</v>
      </c>
      <c r="I11" s="31">
        <v>312435195.58920002</v>
      </c>
      <c r="J11" s="31">
        <v>333675659.28044403</v>
      </c>
      <c r="K11" s="31">
        <v>356371455.43007529</v>
      </c>
    </row>
    <row r="12" spans="1:14" ht="29" x14ac:dyDescent="0.35">
      <c r="A12" s="30" t="s">
        <v>1230</v>
      </c>
      <c r="B12" s="31">
        <v>5000000</v>
      </c>
      <c r="C12" s="31">
        <v>5350000</v>
      </c>
      <c r="D12" s="31">
        <v>5724500</v>
      </c>
      <c r="E12" s="31">
        <v>6125215</v>
      </c>
      <c r="G12" s="30" t="s">
        <v>1230</v>
      </c>
      <c r="H12" s="31">
        <v>5000000</v>
      </c>
      <c r="I12" s="31">
        <v>5350000</v>
      </c>
      <c r="J12" s="31">
        <v>5724500</v>
      </c>
      <c r="K12" s="31">
        <v>6125215</v>
      </c>
    </row>
    <row r="13" spans="1:14" ht="29" x14ac:dyDescent="0.35">
      <c r="A13" s="30" t="s">
        <v>1231</v>
      </c>
      <c r="B13" s="31">
        <v>2395489717</v>
      </c>
      <c r="C13" s="31">
        <v>2169300000</v>
      </c>
      <c r="D13" s="31">
        <v>2277765000</v>
      </c>
      <c r="E13" s="31">
        <v>2391653250</v>
      </c>
      <c r="G13" s="30" t="s">
        <v>1231</v>
      </c>
      <c r="H13" s="31">
        <v>2395489717</v>
      </c>
      <c r="I13" s="31">
        <v>2169300000</v>
      </c>
      <c r="J13" s="31">
        <v>2277765000</v>
      </c>
      <c r="K13" s="31">
        <v>2391653250</v>
      </c>
    </row>
    <row r="14" spans="1:14" s="22" customFormat="1" x14ac:dyDescent="0.35">
      <c r="A14" s="28" t="s">
        <v>695</v>
      </c>
      <c r="B14" s="29">
        <v>1308019476.28</v>
      </c>
      <c r="C14" s="29">
        <v>920836813.99469995</v>
      </c>
      <c r="D14" s="29">
        <v>972127695.17313898</v>
      </c>
      <c r="E14" s="29">
        <v>1026350553.2440093</v>
      </c>
      <c r="F14" s="22" t="s">
        <v>1287</v>
      </c>
      <c r="G14" s="28" t="s">
        <v>695</v>
      </c>
      <c r="H14" s="29">
        <f>SUM(H15:H21)</f>
        <v>1308019476.28</v>
      </c>
      <c r="I14" s="29">
        <f t="shared" ref="I14:K14" si="1">SUM(I15:I21)</f>
        <v>920836813.99469995</v>
      </c>
      <c r="J14" s="29">
        <f t="shared" si="1"/>
        <v>972127695.17313898</v>
      </c>
      <c r="K14" s="29">
        <f t="shared" si="1"/>
        <v>1026350553.2440095</v>
      </c>
    </row>
    <row r="15" spans="1:14" ht="29" x14ac:dyDescent="0.35">
      <c r="A15" s="30" t="s">
        <v>1232</v>
      </c>
      <c r="B15" s="31">
        <v>245282265.36000001</v>
      </c>
      <c r="C15" s="31">
        <v>262452023.93519998</v>
      </c>
      <c r="D15" s="31">
        <v>280823665.61066401</v>
      </c>
      <c r="E15" s="31">
        <v>300481322.20341051</v>
      </c>
      <c r="G15" s="30" t="s">
        <v>1232</v>
      </c>
      <c r="H15" s="31">
        <v>245282265.36000001</v>
      </c>
      <c r="I15" s="31">
        <v>262452023.93519998</v>
      </c>
      <c r="J15" s="31">
        <v>280823665.61066401</v>
      </c>
      <c r="K15" s="31">
        <v>300481322.20341051</v>
      </c>
      <c r="N15" s="51"/>
    </row>
    <row r="16" spans="1:14" ht="29" x14ac:dyDescent="0.35">
      <c r="A16" s="30" t="s">
        <v>1233</v>
      </c>
      <c r="B16" s="31">
        <v>1057585744.65</v>
      </c>
      <c r="C16" s="31">
        <v>658384790.05949998</v>
      </c>
      <c r="D16" s="31">
        <v>691304029.56247497</v>
      </c>
      <c r="E16" s="31">
        <v>725869231.04059875</v>
      </c>
      <c r="G16" s="30" t="s">
        <v>1233</v>
      </c>
      <c r="H16" s="31">
        <v>1057585744.65</v>
      </c>
      <c r="I16" s="31">
        <f>658384790.0595-I17-I18-I19-I20-I21</f>
        <v>578384790.05949998</v>
      </c>
      <c r="J16" s="31">
        <f>691304029.562475-J17-J18-J19-J20-J21</f>
        <v>611304029.56247497</v>
      </c>
      <c r="K16" s="31">
        <f>725869231.040599-K17-K18-K19-K20-K21</f>
        <v>685869231.04059899</v>
      </c>
      <c r="N16" s="6"/>
    </row>
    <row r="17" spans="1:14" x14ac:dyDescent="0.35">
      <c r="A17" s="30"/>
      <c r="B17" s="31"/>
      <c r="C17" s="31"/>
      <c r="D17" s="31"/>
      <c r="E17" s="31"/>
      <c r="G17" s="48" t="s">
        <v>1285</v>
      </c>
      <c r="H17" s="31"/>
      <c r="I17" s="31">
        <v>20000000</v>
      </c>
      <c r="J17" s="31">
        <v>20000000</v>
      </c>
      <c r="K17" s="31">
        <v>20000000</v>
      </c>
      <c r="N17" s="6"/>
    </row>
    <row r="18" spans="1:14" x14ac:dyDescent="0.35">
      <c r="A18" s="30"/>
      <c r="B18" s="31"/>
      <c r="C18" s="31"/>
      <c r="D18" s="31"/>
      <c r="E18" s="31"/>
      <c r="G18" s="48" t="s">
        <v>1286</v>
      </c>
      <c r="H18" s="31"/>
      <c r="I18" s="31">
        <v>20000000</v>
      </c>
      <c r="J18" s="31">
        <v>20000000</v>
      </c>
      <c r="K18" s="31"/>
      <c r="N18" s="6"/>
    </row>
    <row r="19" spans="1:14" x14ac:dyDescent="0.35">
      <c r="A19" s="30"/>
      <c r="B19" s="31"/>
      <c r="C19" s="31"/>
      <c r="D19" s="31"/>
      <c r="E19" s="31"/>
      <c r="G19" s="48" t="s">
        <v>1283</v>
      </c>
      <c r="H19" s="31"/>
      <c r="I19" s="31">
        <v>20000000</v>
      </c>
      <c r="J19" s="31">
        <v>20000000</v>
      </c>
      <c r="K19" s="31">
        <v>0</v>
      </c>
      <c r="N19" s="6"/>
    </row>
    <row r="20" spans="1:14" ht="29" x14ac:dyDescent="0.35">
      <c r="A20" s="30" t="s">
        <v>1234</v>
      </c>
      <c r="B20" s="31">
        <v>5151466.2699999996</v>
      </c>
      <c r="C20" s="31">
        <v>0</v>
      </c>
      <c r="D20" s="31">
        <v>0</v>
      </c>
      <c r="E20" s="31">
        <v>0</v>
      </c>
      <c r="G20" s="30" t="s">
        <v>1234</v>
      </c>
      <c r="H20" s="31">
        <v>5151466.2699999996</v>
      </c>
      <c r="I20" s="31">
        <v>0</v>
      </c>
      <c r="J20" s="31">
        <v>0</v>
      </c>
      <c r="K20" s="31">
        <v>0</v>
      </c>
      <c r="N20" s="51"/>
    </row>
    <row r="21" spans="1:14" x14ac:dyDescent="0.35">
      <c r="A21" s="30"/>
      <c r="B21" s="31"/>
      <c r="C21" s="31"/>
      <c r="D21" s="31"/>
      <c r="E21" s="31"/>
      <c r="G21" s="48" t="s">
        <v>1284</v>
      </c>
      <c r="H21" s="31"/>
      <c r="I21" s="31">
        <v>20000000</v>
      </c>
      <c r="J21" s="31">
        <v>20000000</v>
      </c>
      <c r="K21" s="31">
        <v>20000000</v>
      </c>
      <c r="N21" s="52"/>
    </row>
    <row r="22" spans="1:14" s="22" customFormat="1" x14ac:dyDescent="0.35">
      <c r="A22" s="46" t="s">
        <v>817</v>
      </c>
      <c r="B22" s="29">
        <v>45000000</v>
      </c>
      <c r="C22" s="29">
        <v>47250000</v>
      </c>
      <c r="D22" s="29">
        <v>49612500</v>
      </c>
      <c r="E22" s="29">
        <v>52093125</v>
      </c>
      <c r="F22" s="22" t="s">
        <v>1266</v>
      </c>
      <c r="G22" s="28" t="s">
        <v>817</v>
      </c>
      <c r="H22" s="29">
        <f>+H23+H24</f>
        <v>45000000</v>
      </c>
      <c r="I22" s="29">
        <f t="shared" ref="I22:K22" si="2">+I23+I24</f>
        <v>47250000</v>
      </c>
      <c r="J22" s="29">
        <f t="shared" si="2"/>
        <v>49612500</v>
      </c>
      <c r="K22" s="29">
        <f t="shared" si="2"/>
        <v>52093125</v>
      </c>
    </row>
    <row r="23" spans="1:14" ht="29" x14ac:dyDescent="0.35">
      <c r="A23" s="30" t="s">
        <v>1235</v>
      </c>
      <c r="B23" s="31">
        <v>45000000</v>
      </c>
      <c r="C23" s="31">
        <v>47250000</v>
      </c>
      <c r="D23" s="31">
        <v>49612500</v>
      </c>
      <c r="E23" s="31">
        <v>52093125</v>
      </c>
      <c r="G23" s="30" t="s">
        <v>1235</v>
      </c>
      <c r="H23" s="31">
        <v>35000000</v>
      </c>
      <c r="I23" s="31">
        <v>37250000</v>
      </c>
      <c r="J23" s="31">
        <v>39612500</v>
      </c>
      <c r="K23" s="31">
        <v>42093125</v>
      </c>
      <c r="N23" s="51"/>
    </row>
    <row r="24" spans="1:14" ht="29" x14ac:dyDescent="0.35">
      <c r="A24" s="30"/>
      <c r="B24" s="31"/>
      <c r="C24" s="31"/>
      <c r="D24" s="31"/>
      <c r="E24" s="31"/>
      <c r="G24" s="48" t="s">
        <v>1270</v>
      </c>
      <c r="H24" s="31">
        <v>10000000</v>
      </c>
      <c r="I24" s="31">
        <v>10000000</v>
      </c>
      <c r="J24" s="31">
        <v>10000000</v>
      </c>
      <c r="K24" s="31">
        <v>10000000</v>
      </c>
    </row>
    <row r="25" spans="1:14" s="22" customFormat="1" x14ac:dyDescent="0.35">
      <c r="A25" s="45" t="s">
        <v>780</v>
      </c>
      <c r="B25" s="29">
        <v>1438832588.51</v>
      </c>
      <c r="C25" s="29">
        <v>742512072.73549998</v>
      </c>
      <c r="D25" s="29">
        <v>780172676.37227499</v>
      </c>
      <c r="E25" s="29">
        <v>819753760.19088876</v>
      </c>
      <c r="F25" s="22" t="s">
        <v>1266</v>
      </c>
      <c r="G25" s="28" t="s">
        <v>780</v>
      </c>
      <c r="H25" s="29">
        <f>+H26</f>
        <v>1438832588.51</v>
      </c>
      <c r="I25" s="29">
        <f t="shared" ref="I25:K25" si="3">+I26</f>
        <v>742512072.73549998</v>
      </c>
      <c r="J25" s="29">
        <f t="shared" si="3"/>
        <v>780172676.37227499</v>
      </c>
      <c r="K25" s="29">
        <f t="shared" si="3"/>
        <v>819753760.19088876</v>
      </c>
      <c r="N25" s="51"/>
    </row>
    <row r="26" spans="1:14" ht="29" x14ac:dyDescent="0.35">
      <c r="A26" s="30" t="s">
        <v>1236</v>
      </c>
      <c r="B26" s="31">
        <v>1438832588.51</v>
      </c>
      <c r="C26" s="31">
        <v>742512072.73549998</v>
      </c>
      <c r="D26" s="31">
        <v>780172676.37227499</v>
      </c>
      <c r="E26" s="31">
        <v>819753760.19088876</v>
      </c>
      <c r="G26" s="30" t="s">
        <v>1236</v>
      </c>
      <c r="H26" s="31">
        <v>1438832588.51</v>
      </c>
      <c r="I26" s="31">
        <v>742512072.73549998</v>
      </c>
      <c r="J26" s="31">
        <v>780172676.37227499</v>
      </c>
      <c r="K26" s="31">
        <v>819753760.19088876</v>
      </c>
      <c r="N26" s="6"/>
    </row>
    <row r="27" spans="1:14" s="22" customFormat="1" x14ac:dyDescent="0.35">
      <c r="A27" s="46" t="s">
        <v>745</v>
      </c>
      <c r="B27" s="29">
        <v>5121317916.6200008</v>
      </c>
      <c r="C27" s="29">
        <v>4483004623.5595007</v>
      </c>
      <c r="D27" s="29">
        <v>4717015951.4300661</v>
      </c>
      <c r="E27" s="29">
        <v>4963453122.4626408</v>
      </c>
      <c r="F27" s="22" t="s">
        <v>1266</v>
      </c>
      <c r="G27" s="28" t="s">
        <v>745</v>
      </c>
      <c r="H27" s="29">
        <f>+H28+H29</f>
        <v>5121317916.6200008</v>
      </c>
      <c r="I27" s="29">
        <f t="shared" ref="I27:K27" si="4">+I28+I29</f>
        <v>4483004623.5594997</v>
      </c>
      <c r="J27" s="29">
        <f t="shared" si="4"/>
        <v>4717015951.4300699</v>
      </c>
      <c r="K27" s="29">
        <f t="shared" si="4"/>
        <v>4963453122.4626408</v>
      </c>
      <c r="N27" s="51"/>
    </row>
    <row r="28" spans="1:14" ht="29" x14ac:dyDescent="0.35">
      <c r="A28" s="30" t="s">
        <v>1237</v>
      </c>
      <c r="B28" s="31">
        <v>5121317916.6200008</v>
      </c>
      <c r="C28" s="31">
        <v>4483004623.5595007</v>
      </c>
      <c r="D28" s="31">
        <v>4717015951.4300661</v>
      </c>
      <c r="E28" s="31">
        <v>4963453122.4626408</v>
      </c>
      <c r="G28" s="30" t="s">
        <v>1237</v>
      </c>
      <c r="H28" s="31">
        <v>5121317916.6200008</v>
      </c>
      <c r="I28" s="31">
        <f>4483004623.5595-30000000</f>
        <v>4453004623.5594997</v>
      </c>
      <c r="J28" s="31">
        <f>4717015951.43007-30000000</f>
        <v>4687015951.4300699</v>
      </c>
      <c r="K28" s="31">
        <v>4963453122.4626408</v>
      </c>
      <c r="N28" s="6"/>
    </row>
    <row r="29" spans="1:14" ht="29" x14ac:dyDescent="0.35">
      <c r="A29" s="30"/>
      <c r="B29" s="31"/>
      <c r="C29" s="31"/>
      <c r="D29" s="31"/>
      <c r="E29" s="31"/>
      <c r="G29" s="48" t="s">
        <v>1265</v>
      </c>
      <c r="H29" s="31">
        <v>0</v>
      </c>
      <c r="I29" s="31">
        <v>30000000</v>
      </c>
      <c r="J29" s="31">
        <v>30000000</v>
      </c>
      <c r="K29" s="31">
        <v>0</v>
      </c>
      <c r="N29" s="51"/>
    </row>
    <row r="30" spans="1:14" s="22" customFormat="1" x14ac:dyDescent="0.35">
      <c r="A30" s="46" t="s">
        <v>948</v>
      </c>
      <c r="B30" s="29">
        <v>2082497455.8199999</v>
      </c>
      <c r="C30" s="29">
        <v>1198331107.596</v>
      </c>
      <c r="D30" s="29">
        <v>1272062458.55094</v>
      </c>
      <c r="E30" s="29">
        <v>1350447412.7438867</v>
      </c>
      <c r="F30" s="22" t="s">
        <v>1266</v>
      </c>
      <c r="G30" s="28" t="s">
        <v>948</v>
      </c>
      <c r="H30" s="29">
        <v>2082497455.8199999</v>
      </c>
      <c r="I30" s="29">
        <v>1198331107.596</v>
      </c>
      <c r="J30" s="29">
        <v>1272062458.55094</v>
      </c>
      <c r="K30" s="29">
        <v>1350447412.7438867</v>
      </c>
      <c r="N30" s="6"/>
    </row>
    <row r="31" spans="1:14" ht="29" x14ac:dyDescent="0.35">
      <c r="A31" s="30" t="s">
        <v>1238</v>
      </c>
      <c r="B31" s="31">
        <v>2082497455.8199999</v>
      </c>
      <c r="C31" s="31">
        <v>1198331107.596</v>
      </c>
      <c r="D31" s="31">
        <v>1272062458.55094</v>
      </c>
      <c r="E31" s="31">
        <v>1350447412.7438867</v>
      </c>
      <c r="G31" s="30" t="s">
        <v>1238</v>
      </c>
      <c r="H31" s="31">
        <f>2082497455.82-H32</f>
        <v>1982497455.8199999</v>
      </c>
      <c r="I31" s="31">
        <f>1198331107.596-I32</f>
        <v>1098331107.596</v>
      </c>
      <c r="J31" s="31">
        <f>1272062458.55094-J32</f>
        <v>1172062458.55094</v>
      </c>
      <c r="K31" s="31">
        <f>1350447412.74389-K32</f>
        <v>1250447412.74389</v>
      </c>
      <c r="N31" s="51"/>
    </row>
    <row r="32" spans="1:14" x14ac:dyDescent="0.35">
      <c r="A32" s="30"/>
      <c r="B32" s="31"/>
      <c r="C32" s="31"/>
      <c r="D32" s="31"/>
      <c r="E32" s="31"/>
      <c r="G32" s="48" t="s">
        <v>1267</v>
      </c>
      <c r="H32" s="31">
        <v>100000000</v>
      </c>
      <c r="I32" s="31">
        <v>100000000</v>
      </c>
      <c r="J32" s="31">
        <v>100000000</v>
      </c>
      <c r="K32" s="31">
        <v>100000000</v>
      </c>
      <c r="N32" s="6"/>
    </row>
    <row r="33" spans="1:14" s="22" customFormat="1" x14ac:dyDescent="0.35">
      <c r="A33" s="46" t="s">
        <v>356</v>
      </c>
      <c r="B33" s="29">
        <v>97275690984.759995</v>
      </c>
      <c r="C33" s="29">
        <v>103624932202.46167</v>
      </c>
      <c r="D33" s="29">
        <v>110773178993.634</v>
      </c>
      <c r="E33" s="29">
        <v>118416531637.03831</v>
      </c>
      <c r="F33" s="22" t="s">
        <v>1266</v>
      </c>
      <c r="G33" s="28" t="s">
        <v>356</v>
      </c>
      <c r="H33" s="29">
        <f>+H34+H35</f>
        <v>97275690984.759995</v>
      </c>
      <c r="I33" s="29">
        <f t="shared" ref="I33:K33" si="5">+I34+I35</f>
        <v>103624932202.46201</v>
      </c>
      <c r="J33" s="29">
        <f t="shared" si="5"/>
        <v>110773178993.634</v>
      </c>
      <c r="K33" s="29">
        <f t="shared" si="5"/>
        <v>118416531637.03799</v>
      </c>
      <c r="N33" s="51"/>
    </row>
    <row r="34" spans="1:14" ht="29" x14ac:dyDescent="0.35">
      <c r="A34" s="30" t="s">
        <v>1239</v>
      </c>
      <c r="B34" s="31">
        <v>97275690984.759995</v>
      </c>
      <c r="C34" s="31">
        <v>103624932202.46167</v>
      </c>
      <c r="D34" s="31">
        <v>110773178993.634</v>
      </c>
      <c r="E34" s="31">
        <v>118416531637.03831</v>
      </c>
      <c r="G34" s="30" t="s">
        <v>1239</v>
      </c>
      <c r="H34" s="31">
        <f>97275690984.76-50000000</f>
        <v>97225690984.759995</v>
      </c>
      <c r="I34" s="31">
        <f>103624932202.462-I35</f>
        <v>103282932202.46201</v>
      </c>
      <c r="J34" s="31">
        <f>110773178993.634-J35</f>
        <v>110431178993.634</v>
      </c>
      <c r="K34" s="31">
        <f>118416531637.038-K35</f>
        <v>118074531637.03799</v>
      </c>
      <c r="N34" s="6"/>
    </row>
    <row r="35" spans="1:14" x14ac:dyDescent="0.35">
      <c r="A35" s="30"/>
      <c r="B35" s="31"/>
      <c r="C35" s="31"/>
      <c r="D35" s="31"/>
      <c r="E35" s="31"/>
      <c r="G35" s="48" t="s">
        <v>1264</v>
      </c>
      <c r="H35" s="31">
        <v>50000000</v>
      </c>
      <c r="I35" s="31">
        <v>342000000</v>
      </c>
      <c r="J35" s="31">
        <v>342000000</v>
      </c>
      <c r="K35" s="31">
        <v>342000000</v>
      </c>
    </row>
    <row r="36" spans="1:14" s="22" customFormat="1" x14ac:dyDescent="0.35">
      <c r="A36" s="28" t="s">
        <v>980</v>
      </c>
      <c r="B36" s="29">
        <v>24030683092.270004</v>
      </c>
      <c r="C36" s="29">
        <v>12704160719.6507</v>
      </c>
      <c r="D36" s="29">
        <v>13368735801.931789</v>
      </c>
      <c r="E36" s="29">
        <v>14068595331.567833</v>
      </c>
      <c r="F36" s="22" t="s">
        <v>1266</v>
      </c>
      <c r="G36" s="28" t="s">
        <v>980</v>
      </c>
      <c r="H36" s="29">
        <f>SUM(H37:H40)</f>
        <v>23940683092.270004</v>
      </c>
      <c r="I36" s="29">
        <f>SUM(I37:I40)</f>
        <v>12614160719.6507</v>
      </c>
      <c r="J36" s="29">
        <f>SUM(J37:J40)</f>
        <v>13278735801.931789</v>
      </c>
      <c r="K36" s="29">
        <f>SUM(K37:K40)</f>
        <v>13978595331.567829</v>
      </c>
    </row>
    <row r="37" spans="1:14" ht="29" x14ac:dyDescent="0.35">
      <c r="A37" s="30" t="s">
        <v>1240</v>
      </c>
      <c r="B37" s="31">
        <v>7757103135.0700006</v>
      </c>
      <c r="C37" s="31">
        <v>1706737268.3317003</v>
      </c>
      <c r="D37" s="31">
        <v>1799039320.2275095</v>
      </c>
      <c r="E37" s="31">
        <v>1896444037.9116547</v>
      </c>
      <c r="G37" s="30" t="s">
        <v>1240</v>
      </c>
      <c r="H37" s="31">
        <v>7757103135.0700006</v>
      </c>
      <c r="I37" s="31">
        <v>1706737268.3317003</v>
      </c>
      <c r="J37" s="31">
        <v>1799039320.2275095</v>
      </c>
      <c r="K37" s="31">
        <v>1896444037.9116547</v>
      </c>
    </row>
    <row r="38" spans="1:14" ht="29" x14ac:dyDescent="0.35">
      <c r="A38" s="30" t="s">
        <v>1241</v>
      </c>
      <c r="B38" s="31">
        <v>494573293.48000002</v>
      </c>
      <c r="C38" s="31">
        <v>484720000</v>
      </c>
      <c r="D38" s="31">
        <v>515290400</v>
      </c>
      <c r="E38" s="31">
        <v>547832728</v>
      </c>
      <c r="G38" s="30" t="s">
        <v>1241</v>
      </c>
      <c r="H38" s="31">
        <v>494573293.48000002</v>
      </c>
      <c r="I38" s="31">
        <v>484720000</v>
      </c>
      <c r="J38" s="31">
        <v>515290400</v>
      </c>
      <c r="K38" s="31">
        <v>547832728</v>
      </c>
    </row>
    <row r="39" spans="1:14" ht="29" x14ac:dyDescent="0.35">
      <c r="A39" s="30" t="s">
        <v>1242</v>
      </c>
      <c r="B39" s="31">
        <v>2328367268.6199999</v>
      </c>
      <c r="C39" s="31">
        <v>1668818850.8980002</v>
      </c>
      <c r="D39" s="31">
        <v>1752944593.4429002</v>
      </c>
      <c r="E39" s="31">
        <v>1841324559.1150451</v>
      </c>
      <c r="G39" s="30" t="s">
        <v>1242</v>
      </c>
      <c r="H39" s="31">
        <v>2328367268.6199999</v>
      </c>
      <c r="I39" s="31">
        <v>1668818850.8980002</v>
      </c>
      <c r="J39" s="31">
        <v>1752944593.4429002</v>
      </c>
      <c r="K39" s="31">
        <v>1841324559.1150451</v>
      </c>
    </row>
    <row r="40" spans="1:14" ht="29" x14ac:dyDescent="0.35">
      <c r="A40" s="30" t="s">
        <v>1243</v>
      </c>
      <c r="B40" s="31">
        <v>13450639395.1</v>
      </c>
      <c r="C40" s="31">
        <v>8843884600.4209995</v>
      </c>
      <c r="D40" s="31">
        <v>9301461488.2613792</v>
      </c>
      <c r="E40" s="31">
        <v>9782994006.5411339</v>
      </c>
      <c r="G40" s="30" t="s">
        <v>1243</v>
      </c>
      <c r="H40" s="31">
        <f>13450639395.1-H74-H77</f>
        <v>13360639395.1</v>
      </c>
      <c r="I40" s="31">
        <f>8843884600.421-I74-I77</f>
        <v>8753884600.4209995</v>
      </c>
      <c r="J40" s="31">
        <f>9301461488.26138-J74-J77</f>
        <v>9211461488.2613792</v>
      </c>
      <c r="K40" s="31">
        <f>9782994006.54113-K74-K77</f>
        <v>9692994006.5411301</v>
      </c>
    </row>
    <row r="41" spans="1:14" s="22" customFormat="1" x14ac:dyDescent="0.35">
      <c r="A41" s="45" t="s">
        <v>880</v>
      </c>
      <c r="B41" s="29">
        <v>4087034009.9700003</v>
      </c>
      <c r="C41" s="29">
        <v>1854173840.7579999</v>
      </c>
      <c r="D41" s="29">
        <v>1961803682.7958999</v>
      </c>
      <c r="E41" s="29">
        <v>2075859497.4356952</v>
      </c>
      <c r="F41" s="22" t="s">
        <v>1266</v>
      </c>
      <c r="G41" s="28" t="s">
        <v>880</v>
      </c>
      <c r="H41" s="29">
        <f>SUM(H42:H45)</f>
        <v>4087034009.9700003</v>
      </c>
      <c r="I41" s="29">
        <f t="shared" ref="I41:K41" si="6">SUM(I42:I45)</f>
        <v>1854173840.7579999</v>
      </c>
      <c r="J41" s="29">
        <f t="shared" si="6"/>
        <v>1961803682.7958999</v>
      </c>
      <c r="K41" s="29">
        <f t="shared" si="6"/>
        <v>2075859497.4356952</v>
      </c>
    </row>
    <row r="42" spans="1:14" ht="29" x14ac:dyDescent="0.35">
      <c r="A42" s="30" t="s">
        <v>1244</v>
      </c>
      <c r="B42" s="31">
        <v>80000000</v>
      </c>
      <c r="C42" s="31">
        <v>85200000</v>
      </c>
      <c r="D42" s="31">
        <v>90744000</v>
      </c>
      <c r="E42" s="31">
        <v>96655080</v>
      </c>
      <c r="G42" s="30" t="s">
        <v>1244</v>
      </c>
      <c r="H42" s="31">
        <v>80000000</v>
      </c>
      <c r="I42" s="31">
        <v>85200000</v>
      </c>
      <c r="J42" s="31">
        <v>90744000</v>
      </c>
      <c r="K42" s="31">
        <v>96655080</v>
      </c>
    </row>
    <row r="43" spans="1:14" ht="58" x14ac:dyDescent="0.35">
      <c r="A43" s="30" t="s">
        <v>1245</v>
      </c>
      <c r="B43" s="31">
        <v>367253286.30000001</v>
      </c>
      <c r="C43" s="31">
        <v>392157500</v>
      </c>
      <c r="D43" s="31">
        <v>418768525</v>
      </c>
      <c r="E43" s="31">
        <v>447200321.75</v>
      </c>
      <c r="G43" s="30" t="s">
        <v>1245</v>
      </c>
      <c r="H43" s="31">
        <v>367253286.30000001</v>
      </c>
      <c r="I43" s="31">
        <v>392157500</v>
      </c>
      <c r="J43" s="31">
        <v>418768525</v>
      </c>
      <c r="K43" s="31">
        <v>447200321.75</v>
      </c>
    </row>
    <row r="44" spans="1:14" ht="29" x14ac:dyDescent="0.35">
      <c r="A44" s="30" t="s">
        <v>1246</v>
      </c>
      <c r="B44" s="31">
        <v>520000000</v>
      </c>
      <c r="C44" s="31">
        <v>246100000</v>
      </c>
      <c r="D44" s="31">
        <v>263327000</v>
      </c>
      <c r="E44" s="31">
        <v>281759890</v>
      </c>
      <c r="G44" s="30" t="s">
        <v>1246</v>
      </c>
      <c r="H44" s="31">
        <v>520000000</v>
      </c>
      <c r="I44" s="31">
        <v>246100000</v>
      </c>
      <c r="J44" s="31">
        <v>263327000</v>
      </c>
      <c r="K44" s="31">
        <v>281759890</v>
      </c>
    </row>
    <row r="45" spans="1:14" ht="43.5" x14ac:dyDescent="0.35">
      <c r="A45" s="30" t="s">
        <v>1247</v>
      </c>
      <c r="B45" s="31">
        <v>3119780723.6700001</v>
      </c>
      <c r="C45" s="31">
        <v>1130716340.7579999</v>
      </c>
      <c r="D45" s="31">
        <v>1188964157.7958999</v>
      </c>
      <c r="E45" s="31">
        <v>1250244205.6856952</v>
      </c>
      <c r="G45" s="30" t="s">
        <v>1247</v>
      </c>
      <c r="H45" s="31">
        <v>3119780723.6700001</v>
      </c>
      <c r="I45" s="31">
        <v>1130716340.7579999</v>
      </c>
      <c r="J45" s="31">
        <v>1188964157.7958999</v>
      </c>
      <c r="K45" s="31">
        <v>1250244205.6856952</v>
      </c>
    </row>
    <row r="46" spans="1:14" s="22" customFormat="1" x14ac:dyDescent="0.35">
      <c r="A46" s="47" t="s">
        <v>45</v>
      </c>
      <c r="B46" s="29">
        <v>2182732016.9299998</v>
      </c>
      <c r="C46" s="29">
        <v>993778658.64520013</v>
      </c>
      <c r="D46" s="29">
        <v>1049410699.7819841</v>
      </c>
      <c r="E46" s="29">
        <v>1108240360.5499239</v>
      </c>
      <c r="F46" s="22" t="s">
        <v>1266</v>
      </c>
      <c r="G46" s="28" t="s">
        <v>45</v>
      </c>
      <c r="H46" s="29">
        <f>+H47+H48+H49</f>
        <v>2182732016.9300003</v>
      </c>
      <c r="I46" s="29">
        <f t="shared" ref="I46:K46" si="7">+I47+I48+I49</f>
        <v>993778658.64520001</v>
      </c>
      <c r="J46" s="29">
        <f t="shared" si="7"/>
        <v>1049410699.781984</v>
      </c>
      <c r="K46" s="29">
        <f t="shared" si="7"/>
        <v>1108240360.5499201</v>
      </c>
    </row>
    <row r="47" spans="1:14" x14ac:dyDescent="0.35">
      <c r="A47" s="30" t="s">
        <v>1248</v>
      </c>
      <c r="B47" s="31">
        <v>2127732016.9299998</v>
      </c>
      <c r="C47" s="31">
        <v>934928658.64520013</v>
      </c>
      <c r="D47" s="31">
        <v>986441199.78198409</v>
      </c>
      <c r="E47" s="31">
        <v>1040862995.549924</v>
      </c>
      <c r="G47" s="30" t="s">
        <v>1248</v>
      </c>
      <c r="H47" s="31">
        <f>2127732016.93-H48</f>
        <v>2107732016.9300001</v>
      </c>
      <c r="I47" s="31">
        <f>934928658.6452-I48</f>
        <v>914928658.64520001</v>
      </c>
      <c r="J47" s="31">
        <f>986441199.781984-J48</f>
        <v>966441199.78198397</v>
      </c>
      <c r="K47" s="31">
        <f>1040862995.54992-K48</f>
        <v>1020862995.54992</v>
      </c>
    </row>
    <row r="48" spans="1:14" x14ac:dyDescent="0.35">
      <c r="A48" s="30"/>
      <c r="B48" s="31"/>
      <c r="C48" s="31"/>
      <c r="D48" s="31"/>
      <c r="E48" s="31"/>
      <c r="G48" s="48" t="s">
        <v>1268</v>
      </c>
      <c r="H48" s="31">
        <v>20000000</v>
      </c>
      <c r="I48" s="31">
        <v>20000000</v>
      </c>
      <c r="J48" s="31">
        <v>20000000</v>
      </c>
      <c r="K48" s="31">
        <v>20000000</v>
      </c>
    </row>
    <row r="49" spans="1:11" ht="29" x14ac:dyDescent="0.35">
      <c r="A49" s="30" t="s">
        <v>1249</v>
      </c>
      <c r="B49" s="31">
        <v>55000000</v>
      </c>
      <c r="C49" s="31">
        <v>58850000</v>
      </c>
      <c r="D49" s="31">
        <v>62969500</v>
      </c>
      <c r="E49" s="31">
        <v>67377365</v>
      </c>
      <c r="G49" s="30" t="s">
        <v>1249</v>
      </c>
      <c r="H49" s="31">
        <v>55000000</v>
      </c>
      <c r="I49" s="31">
        <v>58850000</v>
      </c>
      <c r="J49" s="31">
        <v>62969500</v>
      </c>
      <c r="K49" s="31">
        <v>67377365</v>
      </c>
    </row>
    <row r="50" spans="1:11" s="22" customFormat="1" x14ac:dyDescent="0.35">
      <c r="A50" s="28" t="s">
        <v>345</v>
      </c>
      <c r="B50" s="29">
        <v>7935639848.0300007</v>
      </c>
      <c r="C50" s="29">
        <v>7694267194.0890007</v>
      </c>
      <c r="D50" s="29">
        <v>8078980553.7934504</v>
      </c>
      <c r="E50" s="29">
        <v>8482929581.4831238</v>
      </c>
      <c r="F50" s="22" t="s">
        <v>1266</v>
      </c>
      <c r="G50" s="28" t="s">
        <v>345</v>
      </c>
      <c r="H50" s="29">
        <f>+H51+H52+H53+H54</f>
        <v>7935639848.0300007</v>
      </c>
      <c r="I50" s="29">
        <f t="shared" ref="I50:K50" si="8">+I51+I52+I53+I54</f>
        <v>7734267194.0889997</v>
      </c>
      <c r="J50" s="29">
        <f t="shared" si="8"/>
        <v>8078980553.7934504</v>
      </c>
      <c r="K50" s="29">
        <f t="shared" si="8"/>
        <v>8482929581.48312</v>
      </c>
    </row>
    <row r="51" spans="1:11" ht="29" x14ac:dyDescent="0.35">
      <c r="A51" s="30" t="s">
        <v>1250</v>
      </c>
      <c r="B51" s="31">
        <v>7935639848.0300007</v>
      </c>
      <c r="C51" s="31">
        <v>7694267194.0890007</v>
      </c>
      <c r="D51" s="31">
        <v>8078980553.7934504</v>
      </c>
      <c r="E51" s="31">
        <v>8482929581.4831238</v>
      </c>
      <c r="G51" s="30" t="s">
        <v>1250</v>
      </c>
      <c r="H51" s="31">
        <v>7935639848.0300007</v>
      </c>
      <c r="I51" s="31">
        <f>7694267194.089-I52-I53+I54</f>
        <v>7644267194.0889997</v>
      </c>
      <c r="J51" s="31">
        <f>8078980553.79345-J52-J53-J54</f>
        <v>8058980553.7934504</v>
      </c>
      <c r="K51" s="31">
        <f>8482929581.48312-K52-K53-K54</f>
        <v>8462929581.48312</v>
      </c>
    </row>
    <row r="52" spans="1:11" x14ac:dyDescent="0.35">
      <c r="A52" s="30"/>
      <c r="B52" s="31"/>
      <c r="C52" s="31"/>
      <c r="D52" s="31"/>
      <c r="E52" s="31"/>
      <c r="G52" s="48" t="s">
        <v>1274</v>
      </c>
      <c r="H52" s="31">
        <v>0</v>
      </c>
      <c r="I52" s="31">
        <v>50000000</v>
      </c>
      <c r="J52" s="31">
        <v>0</v>
      </c>
      <c r="K52" s="31">
        <v>0</v>
      </c>
    </row>
    <row r="53" spans="1:11" x14ac:dyDescent="0.35">
      <c r="A53" s="30"/>
      <c r="B53" s="31"/>
      <c r="C53" s="31"/>
      <c r="D53" s="31"/>
      <c r="E53" s="31"/>
      <c r="G53" s="48" t="s">
        <v>1276</v>
      </c>
      <c r="H53" s="31">
        <v>0</v>
      </c>
      <c r="I53" s="31">
        <v>20000000</v>
      </c>
      <c r="J53" s="31">
        <v>20000000</v>
      </c>
      <c r="K53" s="31">
        <v>20000000</v>
      </c>
    </row>
    <row r="54" spans="1:11" x14ac:dyDescent="0.35">
      <c r="A54" s="30"/>
      <c r="B54" s="31"/>
      <c r="C54" s="31"/>
      <c r="D54" s="31"/>
      <c r="E54" s="31"/>
      <c r="G54" s="48" t="s">
        <v>1275</v>
      </c>
      <c r="H54" s="31">
        <v>0</v>
      </c>
      <c r="I54" s="31">
        <v>20000000</v>
      </c>
      <c r="J54" s="31">
        <v>0</v>
      </c>
      <c r="K54" s="31">
        <v>0</v>
      </c>
    </row>
    <row r="55" spans="1:11" s="22" customFormat="1" x14ac:dyDescent="0.35">
      <c r="A55" s="45" t="s">
        <v>243</v>
      </c>
      <c r="B55" s="29">
        <v>133991312172.28</v>
      </c>
      <c r="C55" s="29">
        <v>142807675902.89529</v>
      </c>
      <c r="D55" s="29">
        <v>152786855844.50702</v>
      </c>
      <c r="E55" s="29">
        <v>163463710513.45209</v>
      </c>
      <c r="G55" s="28" t="s">
        <v>243</v>
      </c>
      <c r="H55" s="29">
        <f>+H56+H57+H58</f>
        <v>133991312172.28</v>
      </c>
      <c r="I55" s="29">
        <f t="shared" ref="I55:K55" si="9">+I56+I57+I58</f>
        <v>142807675902.89529</v>
      </c>
      <c r="J55" s="29">
        <f t="shared" si="9"/>
        <v>152786855844.50702</v>
      </c>
      <c r="K55" s="29">
        <f t="shared" si="9"/>
        <v>163463710513.45209</v>
      </c>
    </row>
    <row r="56" spans="1:11" x14ac:dyDescent="0.35">
      <c r="A56" s="30" t="s">
        <v>1251</v>
      </c>
      <c r="B56" s="31">
        <v>1575209769.03</v>
      </c>
      <c r="C56" s="31">
        <v>1506099854.3762002</v>
      </c>
      <c r="D56" s="31">
        <v>1604596844.182534</v>
      </c>
      <c r="E56" s="31">
        <v>1709642123.2753115</v>
      </c>
      <c r="G56" s="30" t="s">
        <v>1251</v>
      </c>
      <c r="H56" s="31">
        <v>1575209769.03</v>
      </c>
      <c r="I56" s="31">
        <v>1506099854.3762002</v>
      </c>
      <c r="J56" s="31">
        <v>1604596844.182534</v>
      </c>
      <c r="K56" s="31">
        <v>1709642123.2753115</v>
      </c>
    </row>
    <row r="57" spans="1:11" x14ac:dyDescent="0.35">
      <c r="A57" s="30" t="s">
        <v>1252</v>
      </c>
      <c r="B57" s="31">
        <v>1499945571.1199999</v>
      </c>
      <c r="C57" s="31">
        <v>1498003937.0183003</v>
      </c>
      <c r="D57" s="31">
        <v>1592436841.018651</v>
      </c>
      <c r="E57" s="31">
        <v>1692958679.7194803</v>
      </c>
      <c r="G57" s="30" t="s">
        <v>1252</v>
      </c>
      <c r="H57" s="31">
        <v>1499945571.1199999</v>
      </c>
      <c r="I57" s="31">
        <v>1498003937.0183003</v>
      </c>
      <c r="J57" s="31">
        <v>1592436841.018651</v>
      </c>
      <c r="K57" s="31">
        <v>1692958679.7194803</v>
      </c>
    </row>
    <row r="58" spans="1:11" ht="29" x14ac:dyDescent="0.35">
      <c r="A58" s="30" t="s">
        <v>1253</v>
      </c>
      <c r="B58" s="31">
        <v>130916156832.13</v>
      </c>
      <c r="C58" s="31">
        <v>139803572111.50079</v>
      </c>
      <c r="D58" s="31">
        <v>149589822159.30585</v>
      </c>
      <c r="E58" s="31">
        <v>160061109710.45731</v>
      </c>
      <c r="G58" s="30" t="s">
        <v>1253</v>
      </c>
      <c r="H58" s="31">
        <v>130916156832.13</v>
      </c>
      <c r="I58" s="31">
        <v>139803572111.50079</v>
      </c>
      <c r="J58" s="31">
        <v>149589822159.30585</v>
      </c>
      <c r="K58" s="31">
        <v>160061109710.45731</v>
      </c>
    </row>
    <row r="59" spans="1:11" s="22" customFormat="1" ht="29" x14ac:dyDescent="0.35">
      <c r="A59" s="46" t="s">
        <v>655</v>
      </c>
      <c r="B59" s="29">
        <v>55000000</v>
      </c>
      <c r="C59" s="29">
        <v>58550000</v>
      </c>
      <c r="D59" s="29">
        <v>62333500</v>
      </c>
      <c r="E59" s="29">
        <v>66366095</v>
      </c>
      <c r="F59" s="22" t="s">
        <v>1266</v>
      </c>
      <c r="G59" s="28" t="s">
        <v>655</v>
      </c>
      <c r="H59" s="29">
        <f>+H60+H61</f>
        <v>55000000</v>
      </c>
      <c r="I59" s="29">
        <f t="shared" ref="I59:K59" si="10">+I60+I61</f>
        <v>58550000</v>
      </c>
      <c r="J59" s="29">
        <f t="shared" si="10"/>
        <v>62333500</v>
      </c>
      <c r="K59" s="29">
        <f t="shared" si="10"/>
        <v>66366095</v>
      </c>
    </row>
    <row r="60" spans="1:11" s="22" customFormat="1" ht="29" x14ac:dyDescent="0.35">
      <c r="A60" s="28"/>
      <c r="B60" s="29"/>
      <c r="C60" s="29"/>
      <c r="D60" s="29"/>
      <c r="E60" s="29"/>
      <c r="G60" s="48" t="s">
        <v>1271</v>
      </c>
      <c r="H60" s="50">
        <v>10000000</v>
      </c>
      <c r="I60" s="50">
        <v>10000000</v>
      </c>
      <c r="J60" s="50">
        <v>10000000</v>
      </c>
      <c r="K60" s="50">
        <v>10000000</v>
      </c>
    </row>
    <row r="61" spans="1:11" ht="58" x14ac:dyDescent="0.35">
      <c r="A61" s="30" t="s">
        <v>1254</v>
      </c>
      <c r="B61" s="31">
        <v>55000000</v>
      </c>
      <c r="C61" s="31">
        <v>58550000</v>
      </c>
      <c r="D61" s="31">
        <v>62333500</v>
      </c>
      <c r="E61" s="31">
        <v>66366095</v>
      </c>
      <c r="G61" s="30" t="s">
        <v>1254</v>
      </c>
      <c r="H61" s="31">
        <v>45000000</v>
      </c>
      <c r="I61" s="31">
        <v>48550000</v>
      </c>
      <c r="J61" s="31">
        <v>52333500</v>
      </c>
      <c r="K61" s="31">
        <v>56366095</v>
      </c>
    </row>
    <row r="62" spans="1:11" s="22" customFormat="1" x14ac:dyDescent="0.35">
      <c r="A62" s="47" t="s">
        <v>806</v>
      </c>
      <c r="B62" s="29">
        <v>247000000</v>
      </c>
      <c r="C62" s="29">
        <v>154990000</v>
      </c>
      <c r="D62" s="29">
        <v>163424300</v>
      </c>
      <c r="E62" s="29">
        <v>172328251</v>
      </c>
      <c r="F62" s="22" t="s">
        <v>1266</v>
      </c>
      <c r="G62" s="28" t="s">
        <v>806</v>
      </c>
      <c r="H62" s="29">
        <f>+H63+H64</f>
        <v>247000000</v>
      </c>
      <c r="I62" s="29">
        <f t="shared" ref="I62:K62" si="11">+I63+I64</f>
        <v>154990000</v>
      </c>
      <c r="J62" s="29">
        <f t="shared" si="11"/>
        <v>163424300</v>
      </c>
      <c r="K62" s="29">
        <f t="shared" si="11"/>
        <v>172328251</v>
      </c>
    </row>
    <row r="63" spans="1:11" x14ac:dyDescent="0.35">
      <c r="A63" s="30" t="s">
        <v>1255</v>
      </c>
      <c r="B63" s="31">
        <v>247000000</v>
      </c>
      <c r="C63" s="31">
        <v>154990000</v>
      </c>
      <c r="D63" s="31">
        <v>163424300</v>
      </c>
      <c r="E63" s="31">
        <v>172328251</v>
      </c>
      <c r="G63" s="30" t="s">
        <v>1255</v>
      </c>
      <c r="H63" s="31">
        <f>247000000-H64</f>
        <v>217000000</v>
      </c>
      <c r="I63" s="31">
        <f>154990000-I64</f>
        <v>124990000</v>
      </c>
      <c r="J63" s="31">
        <f>163424300-J64</f>
        <v>133424300</v>
      </c>
      <c r="K63" s="31">
        <f>172328251-K64</f>
        <v>142328251</v>
      </c>
    </row>
    <row r="64" spans="1:11" ht="29" x14ac:dyDescent="0.35">
      <c r="A64" s="30"/>
      <c r="B64" s="31"/>
      <c r="C64" s="31"/>
      <c r="D64" s="31"/>
      <c r="E64" s="31"/>
      <c r="G64" s="48" t="s">
        <v>1269</v>
      </c>
      <c r="H64" s="31">
        <v>30000000</v>
      </c>
      <c r="I64" s="31">
        <v>30000000</v>
      </c>
      <c r="J64" s="31">
        <v>30000000</v>
      </c>
      <c r="K64" s="31">
        <v>30000000</v>
      </c>
    </row>
    <row r="65" spans="1:11" s="22" customFormat="1" x14ac:dyDescent="0.35">
      <c r="A65" s="28" t="s">
        <v>661</v>
      </c>
      <c r="B65" s="29">
        <v>6627445845.5900002</v>
      </c>
      <c r="C65" s="29">
        <v>6048151741.718401</v>
      </c>
      <c r="D65" s="29">
        <v>6372539034.1483994</v>
      </c>
      <c r="E65" s="29">
        <v>6714684270.5739822</v>
      </c>
      <c r="F65" s="22" t="s">
        <v>1266</v>
      </c>
      <c r="G65" s="28" t="s">
        <v>661</v>
      </c>
      <c r="H65" s="29">
        <f>+H66+H67+H68+H69</f>
        <v>6627445845.5900002</v>
      </c>
      <c r="I65" s="29">
        <f t="shared" ref="I65:K65" si="12">+I66+I67+I68+I69</f>
        <v>6048151741.718401</v>
      </c>
      <c r="J65" s="29">
        <f t="shared" si="12"/>
        <v>6372539034.1483955</v>
      </c>
      <c r="K65" s="29">
        <f t="shared" si="12"/>
        <v>6714684270.5739861</v>
      </c>
    </row>
    <row r="66" spans="1:11" x14ac:dyDescent="0.35">
      <c r="A66" s="30" t="s">
        <v>1256</v>
      </c>
      <c r="B66" s="31">
        <v>4395030501.6300001</v>
      </c>
      <c r="C66" s="31">
        <v>4519356030.6639004</v>
      </c>
      <c r="D66" s="31">
        <v>4767303537.5411739</v>
      </c>
      <c r="E66" s="31">
        <v>5029186999.1363955</v>
      </c>
      <c r="G66" s="30" t="s">
        <v>1256</v>
      </c>
      <c r="H66" s="31">
        <f>4395030501.63-H68</f>
        <v>4345030501.6300001</v>
      </c>
      <c r="I66" s="31">
        <f>4519356030.6639-I68</f>
        <v>4469356030.6639004</v>
      </c>
      <c r="J66" s="31">
        <f>4767303537.54117-J68</f>
        <v>4717303537.5411701</v>
      </c>
      <c r="K66" s="31">
        <f>5029186999.1364-K67-K68</f>
        <v>4929186999.1364002</v>
      </c>
    </row>
    <row r="67" spans="1:11" x14ac:dyDescent="0.35">
      <c r="A67" s="30"/>
      <c r="B67" s="31"/>
      <c r="C67" s="31"/>
      <c r="D67" s="31"/>
      <c r="E67" s="31"/>
      <c r="G67" s="48" t="s">
        <v>1272</v>
      </c>
      <c r="H67" s="31">
        <v>0</v>
      </c>
      <c r="I67" s="31">
        <v>0</v>
      </c>
      <c r="J67" s="31">
        <v>0</v>
      </c>
      <c r="K67" s="31">
        <v>50000000</v>
      </c>
    </row>
    <row r="68" spans="1:11" x14ac:dyDescent="0.35">
      <c r="A68" s="30"/>
      <c r="B68" s="31"/>
      <c r="C68" s="31"/>
      <c r="D68" s="31"/>
      <c r="E68" s="31"/>
      <c r="G68" s="48" t="s">
        <v>1273</v>
      </c>
      <c r="H68" s="31">
        <v>50000000</v>
      </c>
      <c r="I68" s="31">
        <v>50000000</v>
      </c>
      <c r="J68" s="31">
        <v>50000000</v>
      </c>
      <c r="K68" s="31">
        <v>50000000</v>
      </c>
    </row>
    <row r="69" spans="1:11" x14ac:dyDescent="0.35">
      <c r="A69" s="30" t="s">
        <v>1257</v>
      </c>
      <c r="B69" s="31">
        <v>2232415343.96</v>
      </c>
      <c r="C69" s="31">
        <v>1528795711.0545001</v>
      </c>
      <c r="D69" s="31">
        <v>1605235496.6072249</v>
      </c>
      <c r="E69" s="31">
        <v>1685497271.4375863</v>
      </c>
      <c r="G69" s="30" t="s">
        <v>1257</v>
      </c>
      <c r="H69" s="31">
        <v>2232415343.96</v>
      </c>
      <c r="I69" s="31">
        <v>1528795711.0545001</v>
      </c>
      <c r="J69" s="31">
        <v>1605235496.6072249</v>
      </c>
      <c r="K69" s="31">
        <v>1685497271.4375863</v>
      </c>
    </row>
    <row r="70" spans="1:11" s="22" customFormat="1" x14ac:dyDescent="0.35">
      <c r="A70" s="45" t="s">
        <v>822</v>
      </c>
      <c r="B70" s="29">
        <v>8148438860.8600006</v>
      </c>
      <c r="C70" s="29">
        <v>7481997064.3945007</v>
      </c>
      <c r="D70" s="29">
        <v>7908259116.6521149</v>
      </c>
      <c r="E70" s="29">
        <v>8359485625.4552631</v>
      </c>
      <c r="F70" s="49" t="s">
        <v>1266</v>
      </c>
      <c r="G70" s="28" t="s">
        <v>822</v>
      </c>
      <c r="H70" s="29">
        <f>+H71+H72+H73</f>
        <v>8148438860.8600006</v>
      </c>
      <c r="I70" s="29">
        <f t="shared" ref="I70:K70" si="13">+I71+I72+I73</f>
        <v>7481997064.3945007</v>
      </c>
      <c r="J70" s="29">
        <f t="shared" si="13"/>
        <v>7908259116.6521149</v>
      </c>
      <c r="K70" s="29">
        <f t="shared" si="13"/>
        <v>8359485625.4552631</v>
      </c>
    </row>
    <row r="71" spans="1:11" x14ac:dyDescent="0.35">
      <c r="A71" s="30" t="s">
        <v>1258</v>
      </c>
      <c r="B71" s="31">
        <v>500000000</v>
      </c>
      <c r="C71" s="31">
        <v>315000000</v>
      </c>
      <c r="D71" s="31">
        <v>330750000</v>
      </c>
      <c r="E71" s="31">
        <v>347287500</v>
      </c>
      <c r="G71" s="30" t="s">
        <v>1258</v>
      </c>
      <c r="H71" s="31">
        <v>500000000</v>
      </c>
      <c r="I71" s="31">
        <v>315000000</v>
      </c>
      <c r="J71" s="31">
        <v>330750000</v>
      </c>
      <c r="K71" s="31">
        <v>347287500</v>
      </c>
    </row>
    <row r="72" spans="1:11" ht="29" x14ac:dyDescent="0.35">
      <c r="A72" s="30" t="s">
        <v>1259</v>
      </c>
      <c r="B72" s="31">
        <v>4243154789.4400001</v>
      </c>
      <c r="C72" s="31">
        <v>4451939362.5</v>
      </c>
      <c r="D72" s="31">
        <v>4674536330.625</v>
      </c>
      <c r="E72" s="31">
        <v>4908263147.15625</v>
      </c>
      <c r="G72" s="30" t="s">
        <v>1259</v>
      </c>
      <c r="H72" s="31">
        <v>4243154789.4400001</v>
      </c>
      <c r="I72" s="31">
        <v>4451939362.5</v>
      </c>
      <c r="J72" s="31">
        <v>4674536330.625</v>
      </c>
      <c r="K72" s="31">
        <v>4908263147.15625</v>
      </c>
    </row>
    <row r="73" spans="1:11" ht="29" x14ac:dyDescent="0.35">
      <c r="A73" s="30" t="s">
        <v>1260</v>
      </c>
      <c r="B73" s="31">
        <v>3405284071.4200001</v>
      </c>
      <c r="C73" s="31">
        <v>2715057701.8945003</v>
      </c>
      <c r="D73" s="31">
        <v>2902972786.0271153</v>
      </c>
      <c r="E73" s="31">
        <v>3103934978.2990136</v>
      </c>
      <c r="G73" s="30" t="s">
        <v>1260</v>
      </c>
      <c r="H73" s="31">
        <v>3405284071.4200001</v>
      </c>
      <c r="I73" s="31">
        <v>2715057701.8945003</v>
      </c>
      <c r="J73" s="31">
        <v>2902972786.0271153</v>
      </c>
      <c r="K73" s="31">
        <v>3103934978.2990136</v>
      </c>
    </row>
    <row r="74" spans="1:11" s="22" customFormat="1" x14ac:dyDescent="0.35">
      <c r="A74" s="32" t="s">
        <v>1210</v>
      </c>
      <c r="B74" s="33">
        <v>297269690242.48004</v>
      </c>
      <c r="C74" s="33">
        <v>293301697138.08759</v>
      </c>
      <c r="D74" s="33">
        <v>312933677968.05157</v>
      </c>
      <c r="E74" s="33">
        <v>333894979057.62775</v>
      </c>
      <c r="G74" s="56" t="s">
        <v>1277</v>
      </c>
      <c r="H74" s="57">
        <f>+H75+H76</f>
        <v>45000000</v>
      </c>
      <c r="I74" s="57">
        <f t="shared" ref="I74:K74" si="14">+I75+I76</f>
        <v>45000000</v>
      </c>
      <c r="J74" s="57">
        <f t="shared" si="14"/>
        <v>45000000</v>
      </c>
      <c r="K74" s="57">
        <f t="shared" si="14"/>
        <v>45000000</v>
      </c>
    </row>
    <row r="75" spans="1:11" x14ac:dyDescent="0.35">
      <c r="G75" s="30" t="s">
        <v>1280</v>
      </c>
      <c r="H75" s="58">
        <v>20000000</v>
      </c>
      <c r="I75" s="58">
        <v>20000000</v>
      </c>
      <c r="J75" s="58">
        <v>20000000</v>
      </c>
      <c r="K75" s="58">
        <v>20000000</v>
      </c>
    </row>
    <row r="76" spans="1:11" ht="29" x14ac:dyDescent="0.35">
      <c r="G76" s="30" t="s">
        <v>1281</v>
      </c>
      <c r="H76" s="58">
        <v>25000000</v>
      </c>
      <c r="I76" s="58">
        <v>25000000</v>
      </c>
      <c r="J76" s="58">
        <v>25000000</v>
      </c>
      <c r="K76" s="58">
        <v>25000000</v>
      </c>
    </row>
    <row r="77" spans="1:11" x14ac:dyDescent="0.35">
      <c r="G77" s="56" t="s">
        <v>1278</v>
      </c>
      <c r="H77" s="57">
        <f>+H78+H79</f>
        <v>45000000</v>
      </c>
      <c r="I77" s="57">
        <f t="shared" ref="I77:K77" si="15">+I78+I79</f>
        <v>45000000</v>
      </c>
      <c r="J77" s="57">
        <f t="shared" si="15"/>
        <v>45000000</v>
      </c>
      <c r="K77" s="57">
        <f t="shared" si="15"/>
        <v>45000000</v>
      </c>
    </row>
    <row r="78" spans="1:11" ht="29" x14ac:dyDescent="0.35">
      <c r="G78" s="30" t="s">
        <v>1282</v>
      </c>
      <c r="H78" s="58">
        <v>20000000</v>
      </c>
      <c r="I78" s="58">
        <v>20000000</v>
      </c>
      <c r="J78" s="58">
        <v>20000000</v>
      </c>
      <c r="K78" s="58">
        <v>20000000</v>
      </c>
    </row>
    <row r="79" spans="1:11" x14ac:dyDescent="0.35">
      <c r="G79" s="30" t="s">
        <v>1279</v>
      </c>
      <c r="H79" s="58">
        <v>25000000</v>
      </c>
      <c r="I79" s="58">
        <v>25000000</v>
      </c>
      <c r="J79" s="58">
        <v>25000000</v>
      </c>
      <c r="K79" s="58">
        <v>25000000</v>
      </c>
    </row>
    <row r="80" spans="1:11" x14ac:dyDescent="0.35">
      <c r="G80" s="32" t="s">
        <v>1210</v>
      </c>
      <c r="H80" s="33">
        <f>+H77+H74+H70+H65+H62+H59+H55+H50+H46+H41+H36+H33+H30+H27+H25+H22+H14+H10</f>
        <v>297269690242.48004</v>
      </c>
      <c r="I80" s="33">
        <f>+I77+I74+I70+I65+I62+I59+I55+I50+I46+I41+I36+I33+I30+I27+I25+I22+I14+I10</f>
        <v>293341697138.08795</v>
      </c>
      <c r="J80" s="33">
        <f>+J77+J74+J70+J65+J62+J59+J55+J50+J46+J41+J36+J33+J30+J27+J25+J22+J14+J10</f>
        <v>312933677968.05151</v>
      </c>
      <c r="K80" s="33">
        <f>+K77+K74+K70+K65+K62+K59+K55+K50+K46+K41+K36+K33+K30+K27+K25+K22+K14+K10</f>
        <v>333894979057.62744</v>
      </c>
    </row>
    <row r="83" spans="7:9" x14ac:dyDescent="0.35">
      <c r="G83" s="22" t="s">
        <v>1288</v>
      </c>
    </row>
    <row r="84" spans="7:9" x14ac:dyDescent="0.35">
      <c r="G84" t="s">
        <v>1289</v>
      </c>
    </row>
    <row r="85" spans="7:9" x14ac:dyDescent="0.35">
      <c r="G85" t="s">
        <v>1290</v>
      </c>
    </row>
    <row r="86" spans="7:9" x14ac:dyDescent="0.35">
      <c r="G86" t="s">
        <v>1291</v>
      </c>
    </row>
    <row r="88" spans="7:9" x14ac:dyDescent="0.35">
      <c r="G88" s="63" t="s">
        <v>22</v>
      </c>
      <c r="H88" s="63" t="s">
        <v>1292</v>
      </c>
      <c r="I88" s="63"/>
    </row>
    <row r="89" spans="7:9" x14ac:dyDescent="0.35">
      <c r="G89" s="63"/>
      <c r="H89" s="53" t="s">
        <v>1293</v>
      </c>
      <c r="I89" s="53" t="s">
        <v>1294</v>
      </c>
    </row>
    <row r="90" spans="7:9" x14ac:dyDescent="0.35">
      <c r="G90" s="20" t="s">
        <v>181</v>
      </c>
      <c r="H90" s="54">
        <v>3</v>
      </c>
      <c r="I90" s="54">
        <v>3</v>
      </c>
    </row>
    <row r="91" spans="7:9" x14ac:dyDescent="0.35">
      <c r="G91" s="20" t="s">
        <v>695</v>
      </c>
      <c r="H91" s="54">
        <v>3</v>
      </c>
      <c r="I91" s="54">
        <v>7</v>
      </c>
    </row>
    <row r="92" spans="7:9" x14ac:dyDescent="0.35">
      <c r="G92" s="20" t="s">
        <v>817</v>
      </c>
      <c r="H92" s="54">
        <v>1</v>
      </c>
      <c r="I92" s="54">
        <v>2</v>
      </c>
    </row>
    <row r="93" spans="7:9" x14ac:dyDescent="0.35">
      <c r="G93" s="20" t="s">
        <v>780</v>
      </c>
      <c r="H93" s="54">
        <v>1</v>
      </c>
      <c r="I93" s="54">
        <v>1</v>
      </c>
    </row>
    <row r="94" spans="7:9" x14ac:dyDescent="0.35">
      <c r="G94" s="20" t="s">
        <v>745</v>
      </c>
      <c r="H94" s="54">
        <v>1</v>
      </c>
      <c r="I94" s="54">
        <v>2</v>
      </c>
    </row>
    <row r="95" spans="7:9" x14ac:dyDescent="0.35">
      <c r="G95" s="20" t="s">
        <v>948</v>
      </c>
      <c r="H95" s="54">
        <v>1</v>
      </c>
      <c r="I95" s="54">
        <v>2</v>
      </c>
    </row>
    <row r="96" spans="7:9" x14ac:dyDescent="0.35">
      <c r="G96" s="20" t="s">
        <v>356</v>
      </c>
      <c r="H96" s="54">
        <v>1</v>
      </c>
      <c r="I96" s="54">
        <v>2</v>
      </c>
    </row>
    <row r="97" spans="7:9" x14ac:dyDescent="0.35">
      <c r="G97" s="20" t="s">
        <v>980</v>
      </c>
      <c r="H97" s="54">
        <v>4</v>
      </c>
      <c r="I97" s="54">
        <v>4</v>
      </c>
    </row>
    <row r="98" spans="7:9" x14ac:dyDescent="0.35">
      <c r="G98" s="20" t="s">
        <v>880</v>
      </c>
      <c r="H98" s="54">
        <v>4</v>
      </c>
      <c r="I98" s="54">
        <v>4</v>
      </c>
    </row>
    <row r="99" spans="7:9" x14ac:dyDescent="0.35">
      <c r="G99" s="20" t="s">
        <v>45</v>
      </c>
      <c r="H99" s="54">
        <v>2</v>
      </c>
      <c r="I99" s="54">
        <v>3</v>
      </c>
    </row>
    <row r="100" spans="7:9" x14ac:dyDescent="0.35">
      <c r="G100" s="20" t="s">
        <v>345</v>
      </c>
      <c r="H100" s="54">
        <v>1</v>
      </c>
      <c r="I100" s="54">
        <v>4</v>
      </c>
    </row>
    <row r="101" spans="7:9" x14ac:dyDescent="0.35">
      <c r="G101" s="20" t="s">
        <v>243</v>
      </c>
      <c r="H101" s="54">
        <v>3</v>
      </c>
      <c r="I101" s="54">
        <v>3</v>
      </c>
    </row>
    <row r="102" spans="7:9" x14ac:dyDescent="0.35">
      <c r="G102" s="20" t="s">
        <v>655</v>
      </c>
      <c r="H102" s="54">
        <v>1</v>
      </c>
      <c r="I102" s="54">
        <v>2</v>
      </c>
    </row>
    <row r="103" spans="7:9" x14ac:dyDescent="0.35">
      <c r="G103" s="20" t="s">
        <v>806</v>
      </c>
      <c r="H103" s="54">
        <v>1</v>
      </c>
      <c r="I103" s="54">
        <v>2</v>
      </c>
    </row>
    <row r="104" spans="7:9" x14ac:dyDescent="0.35">
      <c r="G104" s="20" t="s">
        <v>661</v>
      </c>
      <c r="H104" s="54">
        <v>2</v>
      </c>
      <c r="I104" s="54">
        <v>4</v>
      </c>
    </row>
    <row r="105" spans="7:9" x14ac:dyDescent="0.35">
      <c r="G105" s="20" t="s">
        <v>822</v>
      </c>
      <c r="H105" s="54">
        <v>3</v>
      </c>
      <c r="I105" s="54">
        <v>3</v>
      </c>
    </row>
    <row r="106" spans="7:9" x14ac:dyDescent="0.35">
      <c r="G106" s="20" t="s">
        <v>1277</v>
      </c>
      <c r="H106" s="54">
        <v>0</v>
      </c>
      <c r="I106" s="54">
        <v>2</v>
      </c>
    </row>
    <row r="107" spans="7:9" x14ac:dyDescent="0.35">
      <c r="G107" s="20" t="s">
        <v>1278</v>
      </c>
      <c r="H107" s="54">
        <v>0</v>
      </c>
      <c r="I107" s="54">
        <v>2</v>
      </c>
    </row>
    <row r="108" spans="7:9" x14ac:dyDescent="0.35">
      <c r="H108" s="55">
        <f>SUM(H90:H107)</f>
        <v>32</v>
      </c>
      <c r="I108" s="55">
        <f>SUM(I90:I107)</f>
        <v>52</v>
      </c>
    </row>
  </sheetData>
  <mergeCells count="2">
    <mergeCell ref="G88:G89"/>
    <mergeCell ref="H88:I8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"/>
  <sheetViews>
    <sheetView workbookViewId="0">
      <selection activeCell="E2" sqref="A1:E2"/>
    </sheetView>
  </sheetViews>
  <sheetFormatPr baseColWidth="10" defaultRowHeight="14.5" x14ac:dyDescent="0.35"/>
  <cols>
    <col min="1" max="1" width="36.08984375" bestFit="1" customWidth="1"/>
    <col min="2" max="5" width="12.6328125" bestFit="1" customWidth="1"/>
  </cols>
  <sheetData>
    <row r="1" spans="1:5" ht="15" thickBot="1" x14ac:dyDescent="0.4">
      <c r="A1" s="41" t="s">
        <v>1262</v>
      </c>
      <c r="B1" s="42">
        <v>2020</v>
      </c>
      <c r="C1" s="34">
        <v>2021</v>
      </c>
      <c r="D1" s="34">
        <v>2022</v>
      </c>
      <c r="E1" s="34">
        <v>2023</v>
      </c>
    </row>
    <row r="2" spans="1:5" ht="15" thickBot="1" x14ac:dyDescent="0.4">
      <c r="A2" s="35" t="s">
        <v>1263</v>
      </c>
      <c r="B2" s="36">
        <v>35375040355.599998</v>
      </c>
      <c r="C2" s="36">
        <v>42841849554.110001</v>
      </c>
      <c r="D2" s="36">
        <v>51392992128.129997</v>
      </c>
      <c r="E2" s="36">
        <v>58338863401.889999</v>
      </c>
    </row>
    <row r="3" spans="1:5" ht="15" thickBot="1" x14ac:dyDescent="0.4">
      <c r="A3" s="37"/>
      <c r="B3" s="38"/>
      <c r="C3" s="40">
        <f>+(C2-B2)/B2</f>
        <v>0.21107563760921558</v>
      </c>
      <c r="D3" s="40">
        <f t="shared" ref="D3:E3" si="0">+(D2-C2)/C2</f>
        <v>0.19959788531584649</v>
      </c>
      <c r="E3" s="40">
        <f t="shared" si="0"/>
        <v>0.13515210899655272</v>
      </c>
    </row>
    <row r="5" spans="1:5" x14ac:dyDescent="0.35">
      <c r="D5" s="39">
        <f>+AVERAGE(C3:E3)</f>
        <v>0.18194187730720493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Hoja1</vt:lpstr>
      <vt:lpstr>Hoja2</vt:lpstr>
      <vt:lpstr>td</vt:lpstr>
      <vt:lpstr>Hoja5</vt:lpstr>
      <vt:lpstr>plan fro x vig</vt:lpstr>
      <vt:lpstr>Hoja11</vt:lpstr>
      <vt:lpstr>E.Ps Gastos a 23 Abril</vt:lpstr>
      <vt:lpstr>PPI INICIAL Y DEFINITIVO</vt:lpstr>
      <vt:lpstr>Hoja13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Isleidy</cp:lastModifiedBy>
  <dcterms:created xsi:type="dcterms:W3CDTF">2024-04-24T23:07:17Z</dcterms:created>
  <dcterms:modified xsi:type="dcterms:W3CDTF">2024-06-06T19:39:16Z</dcterms:modified>
</cp:coreProperties>
</file>